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845" activeTab="2"/>
  </bookViews>
  <sheets>
    <sheet name="Calendário" sheetId="1" r:id="rId1"/>
    <sheet name="MTM288 Análise III" sheetId="2" r:id="rId2"/>
    <sheet name="MTM124 Cálculo III" sheetId="3" r:id="rId3"/>
  </sheets>
  <definedNames/>
  <calcPr fullCalcOnLoad="1"/>
</workbook>
</file>

<file path=xl/comments1.xml><?xml version="1.0" encoding="utf-8"?>
<comments xmlns="http://schemas.openxmlformats.org/spreadsheetml/2006/main">
  <authors>
    <author/>
  </authors>
  <commentList>
    <comment ref="C14" authorId="0">
      <text>
        <r>
          <rPr>
            <b/>
            <sz val="8"/>
            <color indexed="8"/>
            <rFont val="Tahoma"/>
            <family val="2"/>
          </rPr>
          <t xml:space="preserve">UFOP:
</t>
        </r>
        <r>
          <rPr>
            <sz val="8"/>
            <color indexed="8"/>
            <rFont val="Tahoma"/>
            <family val="2"/>
          </rPr>
          <t>Início do Período Letivo</t>
        </r>
      </text>
    </comment>
    <comment ref="C17" authorId="0">
      <text>
        <r>
          <rPr>
            <b/>
            <sz val="8"/>
            <color indexed="8"/>
            <rFont val="Tahoma"/>
            <family val="2"/>
          </rPr>
          <t xml:space="preserve">UFOP:
</t>
        </r>
        <r>
          <rPr>
            <sz val="8"/>
            <color indexed="8"/>
            <rFont val="Tahoma"/>
            <family val="2"/>
          </rPr>
          <t>AULAS DE QUINTA, MAS HAVERÁ AULA DE ANÁLISE 3</t>
        </r>
      </text>
    </comment>
    <comment ref="H17" authorId="0">
      <text>
        <r>
          <rPr>
            <b/>
            <sz val="8"/>
            <color indexed="8"/>
            <rFont val="Tahoma"/>
            <family val="2"/>
          </rPr>
          <t xml:space="preserve">UFOP:
</t>
        </r>
        <r>
          <rPr>
            <sz val="8"/>
            <color indexed="8"/>
            <rFont val="Tahoma"/>
            <family val="2"/>
          </rPr>
          <t>REPOSIÇÃO DE 4 AULAS DE ANÁLISE III</t>
        </r>
      </text>
    </comment>
    <comment ref="H18" authorId="0">
      <text>
        <r>
          <rPr>
            <b/>
            <sz val="8"/>
            <color indexed="8"/>
            <rFont val="Tahoma"/>
            <family val="2"/>
          </rPr>
          <t xml:space="preserve">UFOP:
</t>
        </r>
        <r>
          <rPr>
            <sz val="8"/>
            <color indexed="8"/>
            <rFont val="Tahoma"/>
            <family val="2"/>
          </rPr>
          <t>P1 e S1 
Análise III</t>
        </r>
      </text>
    </comment>
    <comment ref="C20" authorId="0">
      <text>
        <r>
          <rPr>
            <b/>
            <sz val="8"/>
            <color indexed="8"/>
            <rFont val="Tahoma"/>
            <family val="2"/>
          </rPr>
          <t>UFES
Palestra Métodos Variacionais EDPs Hiperbólicas</t>
        </r>
      </text>
    </comment>
    <comment ref="D22" authorId="0">
      <text>
        <r>
          <rPr>
            <b/>
            <sz val="8"/>
            <color indexed="8"/>
            <rFont val="Tahoma"/>
            <family val="2"/>
          </rPr>
          <t xml:space="preserve">UFOP:
</t>
        </r>
        <r>
          <rPr>
            <sz val="8"/>
            <color indexed="8"/>
            <rFont val="Tahoma"/>
            <family val="2"/>
          </rPr>
          <t>AULAS DE SEXTA</t>
        </r>
      </text>
    </comment>
    <comment ref="H23" authorId="0">
      <text>
        <r>
          <rPr>
            <b/>
            <sz val="8"/>
            <color indexed="8"/>
            <rFont val="Tahoma"/>
            <family val="2"/>
          </rPr>
          <t xml:space="preserve">UFOP:
</t>
        </r>
        <r>
          <rPr>
            <sz val="8"/>
            <color indexed="8"/>
            <rFont val="Tahoma"/>
            <family val="2"/>
          </rPr>
          <t>P2 e S2 
de Análise III</t>
        </r>
      </text>
    </comment>
    <comment ref="E26" authorId="0">
      <text>
        <r>
          <rPr>
            <b/>
            <sz val="8"/>
            <color indexed="8"/>
            <rFont val="Tahoma"/>
            <family val="2"/>
          </rPr>
          <t xml:space="preserve">UFOP:
</t>
        </r>
        <r>
          <rPr>
            <sz val="8"/>
            <color indexed="8"/>
            <rFont val="Tahoma"/>
            <family val="2"/>
          </rPr>
          <t xml:space="preserve">
Horário de Sexta; não haverá aula de Cálculo 3, porém haverá aula de Análise III normalmente.</t>
        </r>
      </text>
    </comment>
    <comment ref="H28" authorId="0">
      <text>
        <r>
          <rPr>
            <b/>
            <sz val="8"/>
            <color indexed="8"/>
            <rFont val="Tahoma"/>
            <family val="2"/>
          </rPr>
          <t xml:space="preserve">UFOP:
</t>
        </r>
        <r>
          <rPr>
            <sz val="8"/>
            <color indexed="8"/>
            <rFont val="Tahoma"/>
            <family val="2"/>
          </rPr>
          <t>P3 e S3 de Análise III - Reposição 4 aulas</t>
        </r>
      </text>
    </comment>
    <comment ref="H31" authorId="0">
      <text>
        <r>
          <rPr>
            <b/>
            <sz val="8"/>
            <color indexed="8"/>
            <rFont val="Tahoma"/>
            <family val="2"/>
          </rPr>
          <t xml:space="preserve">UFOP:
</t>
        </r>
        <r>
          <rPr>
            <sz val="8"/>
            <color indexed="8"/>
            <rFont val="Tahoma"/>
            <family val="2"/>
          </rPr>
          <t xml:space="preserve">T´érmino das aulas 2016.1
</t>
        </r>
      </text>
    </comment>
  </commentList>
</comments>
</file>

<file path=xl/comments2.xml><?xml version="1.0" encoding="utf-8"?>
<comments xmlns="http://schemas.openxmlformats.org/spreadsheetml/2006/main">
  <authors>
    <author/>
  </authors>
  <commentList>
    <comment ref="H4" authorId="0">
      <text>
        <r>
          <rPr>
            <b/>
            <sz val="8"/>
            <color indexed="8"/>
            <rFont val="Tahoma"/>
            <family val="2"/>
          </rPr>
          <t xml:space="preserve">TRABALHO LITERÁRIO
</t>
        </r>
        <r>
          <rPr>
            <b/>
            <u val="double"/>
            <sz val="8"/>
            <color indexed="8"/>
            <rFont val="Tahoma"/>
            <family val="2"/>
          </rPr>
          <t xml:space="preserve">CANCELADO : SERÃO FEITOS SEMINÁRIOS / ARTIGOS
</t>
        </r>
        <r>
          <rPr>
            <b/>
            <sz val="8"/>
            <color indexed="8"/>
            <rFont val="Tahoma"/>
            <family val="2"/>
          </rPr>
          <t xml:space="preserve">Objetivos:
</t>
        </r>
        <r>
          <rPr>
            <sz val="8"/>
            <color indexed="8"/>
            <rFont val="Tahoma"/>
            <family val="2"/>
          </rPr>
          <t xml:space="preserve">Visa prover o matemático em formação da capacidade de obter, compreender, dissertar e discutir informações de caráter humanística de alto padrão no ambito da discussão de temas matemáticos (análise III, no caso) para, também, evidenciar a não-dissociação do conhecimento.
</t>
        </r>
        <r>
          <rPr>
            <b/>
            <sz val="8"/>
            <color indexed="8"/>
            <rFont val="Tahoma"/>
            <family val="2"/>
          </rPr>
          <t xml:space="preserve">
Instruções:
</t>
        </r>
        <r>
          <rPr>
            <sz val="8"/>
            <color indexed="8"/>
            <rFont val="Tahoma"/>
            <family val="2"/>
          </rPr>
          <t xml:space="preserve">Trata-se de desenvolver e escrever um pequeno texto  para cada item abaixo (2 a 10 laudas) em formato de artigo (resumo, introdução, desenvolvimento e conclusões, com duas imagens), processado em LaTeX, focando em pelo menos um dos seguintes textos, partes de livros, autores ou temas  desde que mantidos altíssimo padrão (autores seguem sugeridos) :
Item 1 - </t>
        </r>
        <r>
          <rPr>
            <i/>
            <sz val="8"/>
            <color indexed="8"/>
            <rFont val="Tahoma"/>
            <family val="2"/>
          </rPr>
          <t>Literatura Geral / Conhecimento Comum</t>
        </r>
        <r>
          <rPr>
            <sz val="8"/>
            <color indexed="8"/>
            <rFont val="Tahoma"/>
            <family val="2"/>
          </rPr>
          <t xml:space="preserve"> 
------------------------------------------------------------------------
Autores ou Temas Sugeridos: Salvador Dali, Gabriel Garcia Marques, Umberto Eco,  Foucault, Tolstói, Darcy Ribeiro, Milton Santos, Boaventura de Souza Santos, Marilena Chauí, Dostoiévsky, Saramago, Leminski, Drummond, Carroll, Bukowski, Eduardo Giannetti, Stendhall,  Sigmund Froid, Stanley Milgram, Pavlov, John Dewey, Douglas Adams, Freire, Hegel, Kant, Marx, Escola de Frankfurt, Psicologia da Gestalt, Psicol. Analítica, Behaviorismo, Cognitivismo, Sócio-Interacionismo, Epstemologia, entre outros de sua preferencia.
Item 2 - </t>
        </r>
        <r>
          <rPr>
            <i/>
            <sz val="8"/>
            <color indexed="8"/>
            <rFont val="Tahoma"/>
            <family val="2"/>
          </rPr>
          <t xml:space="preserve">Literatura  Matemática / Científica 
</t>
        </r>
        <r>
          <rPr>
            <sz val="8"/>
            <color indexed="8"/>
            <rFont val="Tahoma"/>
            <family val="2"/>
          </rPr>
          <t xml:space="preserve">------------------------------------------------------------
Livros, Autores ou Temas Sugeridos: A Experiencia Matemática, de Philip Davis &amp; Reuben Hersh, O Gene da Matemática, de Keith Devlin, O Homem que Calculava, de Malba Tahan,  FlatLand de Abbott, Polya, Clovis Pereira da Silva, Ole Skovsmose, Howard Eves, Carl B Boyer, Dennis Guedj, Bertrand Russel, etc...
</t>
        </r>
        <r>
          <rPr>
            <i/>
            <sz val="8"/>
            <color indexed="8"/>
            <rFont val="Tahoma"/>
            <family val="2"/>
          </rPr>
          <t xml:space="preserve">
</t>
        </r>
        <r>
          <rPr>
            <b/>
            <sz val="8"/>
            <color indexed="8"/>
            <rFont val="Tahoma"/>
            <family val="2"/>
          </rPr>
          <t xml:space="preserve">Desenvolvimento:
</t>
        </r>
        <r>
          <rPr>
            <sz val="8"/>
            <color indexed="8"/>
            <rFont val="Tahoma"/>
            <family val="2"/>
          </rPr>
          <t xml:space="preserve">Os trabalhos deverão ser desenvolvidos ao longo do semestre e entregues, via email, em etapas, sendo a data de entrega de cada etapa aquela da aula que antecede cada prova do curso (exceto a última).
Etapa 1 - Escolha do(s) texto(s) e autores (itens 1 e 2)
Etapa 2 - Entrega e discussão do esboço do trabalho escrito (itens 1 e 2)
Etapa 3 - Entrega do Trabalho Escrito Revisado e Finalizado (itens 1 e 2)
</t>
        </r>
        <r>
          <rPr>
            <b/>
            <sz val="8"/>
            <color indexed="8"/>
            <rFont val="Tahoma"/>
            <family val="2"/>
          </rPr>
          <t xml:space="preserve">Avaliação:
</t>
        </r>
        <r>
          <rPr>
            <sz val="8"/>
            <color indexed="8"/>
            <rFont val="Tahoma"/>
            <family val="2"/>
          </rPr>
          <t>Para fins de pontuação, os itens 1 e 2 serão igualmente avaliados.</t>
        </r>
      </text>
    </comment>
  </commentList>
</comments>
</file>

<file path=xl/comments3.xml><?xml version="1.0" encoding="utf-8"?>
<comments xmlns="http://schemas.openxmlformats.org/spreadsheetml/2006/main">
  <authors>
    <author/>
  </authors>
  <commentList>
    <comment ref="M4" authorId="0">
      <text>
        <r>
          <rPr>
            <b/>
            <sz val="9"/>
            <color indexed="8"/>
            <rFont val="Segoe UI"/>
            <family val="0"/>
          </rPr>
          <t xml:space="preserve">UFOP:
</t>
        </r>
        <r>
          <rPr>
            <sz val="9"/>
            <color indexed="8"/>
            <rFont val="Segoe UI"/>
            <family val="0"/>
          </rPr>
          <t xml:space="preserve">Critério de Avaliação:
1/3pt          E: Escolha do Tema/Originalidade/Inovação/Criatividade
1/3tp MVCP: Imagem/gráfico/som/video/midia
1/3pt          T: Parte Teorica: Cálculos, aplicabilidade, explicação da aplicação, etc.
</t>
        </r>
      </text>
    </comment>
    <comment ref="N4" authorId="0">
      <text>
        <r>
          <rPr>
            <b/>
            <sz val="8"/>
            <color indexed="8"/>
            <rFont val="Tahoma"/>
            <family val="2"/>
          </rPr>
          <t xml:space="preserve">UFOP:
</t>
        </r>
        <r>
          <rPr>
            <sz val="8"/>
            <color indexed="8"/>
            <rFont val="Tahoma"/>
            <family val="2"/>
          </rPr>
          <t>Em grupos de 5 pessoas,
Projeto Entrevista Aplicações</t>
        </r>
      </text>
    </comment>
  </commentList>
</comments>
</file>

<file path=xl/sharedStrings.xml><?xml version="1.0" encoding="utf-8"?>
<sst xmlns="http://schemas.openxmlformats.org/spreadsheetml/2006/main" count="305" uniqueCount="230">
  <si>
    <t>Calendário de Provas de Cálculo Diferencial e Integral 3</t>
  </si>
  <si>
    <t>DOM</t>
  </si>
  <si>
    <t>SEG</t>
  </si>
  <si>
    <t>TER</t>
  </si>
  <si>
    <t>QUA</t>
  </si>
  <si>
    <t>QUI</t>
  </si>
  <si>
    <t>SEX</t>
  </si>
  <si>
    <t>SÁB</t>
  </si>
  <si>
    <t>//</t>
  </si>
  <si>
    <t>HOJE</t>
  </si>
  <si>
    <t>HORA</t>
  </si>
  <si>
    <t>\\</t>
  </si>
  <si>
    <t>C3</t>
  </si>
  <si>
    <t>Horário</t>
  </si>
  <si>
    <t>Seg 19-20:40 Qua 21-22:40</t>
  </si>
  <si>
    <t>SALA:</t>
  </si>
  <si>
    <t>X</t>
  </si>
  <si>
    <t>A3</t>
  </si>
  <si>
    <t>Seg / Qua / Sex 17:10-18:50</t>
  </si>
  <si>
    <t>&lt;&lt;     LEGENDA     &gt;&gt;</t>
  </si>
  <si>
    <t>DATA  DAS  PRINCIPAIS AVALIAÇÕES DE CÁLCULO III</t>
  </si>
  <si>
    <t>Aulas Extras e Exame Especial</t>
  </si>
  <si>
    <t>Aulas/Destaques</t>
  </si>
  <si>
    <t>Feriados e dias que não Haverá aulas</t>
  </si>
  <si>
    <t>&lt;&lt;     I N F O R M A Ç Õ E S    A D I C I O N A I S     &gt;&gt;</t>
  </si>
  <si>
    <t>A aula que antecede cada prova é uma aula de exercícios de revisão.</t>
  </si>
  <si>
    <t>A matéria referente a cada prova ou trabalho é TODA a matéria anterior a correspondente aula de exercicios de revisão.</t>
  </si>
  <si>
    <t>Devido a natureza do curso, a matéria é cumulativa: conteúdos de provas anteriores são fundamentais para a prova em questão.</t>
  </si>
  <si>
    <t>Informações sobre Exame Especial -  Resolução CEPE 2880</t>
  </si>
  <si>
    <t>EE</t>
  </si>
  <si>
    <t xml:space="preserve"> </t>
  </si>
  <si>
    <t>Análise III</t>
  </si>
  <si>
    <t>P1</t>
  </si>
  <si>
    <t>S1</t>
  </si>
  <si>
    <t>P2</t>
  </si>
  <si>
    <t>S2</t>
  </si>
  <si>
    <t>P3</t>
  </si>
  <si>
    <t>S3</t>
  </si>
  <si>
    <t xml:space="preserve">Faltas </t>
  </si>
  <si>
    <t>Média</t>
  </si>
  <si>
    <t xml:space="preserve"> Exame</t>
  </si>
  <si>
    <t>Total de Faltas</t>
  </si>
  <si>
    <t>Situação</t>
  </si>
  <si>
    <t>Prof:</t>
  </si>
  <si>
    <t>Júlio César do Espírito Santo</t>
  </si>
  <si>
    <t>Matricula</t>
  </si>
  <si>
    <t>Nome</t>
  </si>
  <si>
    <t>Curso</t>
  </si>
  <si>
    <t>e-mail</t>
  </si>
  <si>
    <t>Aprovado</t>
  </si>
  <si>
    <t>11.1.4205</t>
  </si>
  <si>
    <t>GABRIEL DOS ANJOS PIMENTEL</t>
  </si>
  <si>
    <t>MTB</t>
  </si>
  <si>
    <t>gabrielanjospimentel@gmail.com</t>
  </si>
  <si>
    <t>11.1.4213</t>
  </si>
  <si>
    <t>LUCAS MARTINS ROCHA</t>
  </si>
  <si>
    <t>lucasmartinsrocha@gmail.com</t>
  </si>
  <si>
    <t>13.1.4996</t>
  </si>
  <si>
    <t>RICARDO MARTINS MENDES GUIMARAES</t>
  </si>
  <si>
    <t>ricardogmm@hotmail.com</t>
  </si>
  <si>
    <t>x</t>
  </si>
  <si>
    <t>Cálculo Diferencial e Integral 3  -  MTM 124</t>
  </si>
  <si>
    <t>MVCP</t>
  </si>
  <si>
    <t>E</t>
  </si>
  <si>
    <t>T</t>
  </si>
  <si>
    <t>Média Final</t>
  </si>
  <si>
    <t>Nota no Exame</t>
  </si>
  <si>
    <t>14.1.1558</t>
  </si>
  <si>
    <t>AISLAN RONDINELLI DE OLIVEIRA TOSTES</t>
  </si>
  <si>
    <t>AUT</t>
  </si>
  <si>
    <t>aislan775@gmail.com</t>
  </si>
  <si>
    <t>15.1.1377</t>
  </si>
  <si>
    <t>ALEXANDRE MAGNO DE S THIAGO FILHO</t>
  </si>
  <si>
    <t>magno.thiago@hotmail.com</t>
  </si>
  <si>
    <t>15.1.1589</t>
  </si>
  <si>
    <t>ANA CAROLINA LUNA CAETANO</t>
  </si>
  <si>
    <t>MIN</t>
  </si>
  <si>
    <t>carolinaluna1205@gmail.com</t>
  </si>
  <si>
    <t>11.2.1273</t>
  </si>
  <si>
    <t>ARALIM VELOSO FERRAO BATISTA</t>
  </si>
  <si>
    <t>GEO</t>
  </si>
  <si>
    <t>aralim_op@hotmail.com</t>
  </si>
  <si>
    <t>15.1.1993</t>
  </si>
  <si>
    <t>CORNEILLE MIDOKPE FABRICE ALODJI</t>
  </si>
  <si>
    <t>hornellia@gmail.com</t>
  </si>
  <si>
    <t>14.1.1129</t>
  </si>
  <si>
    <t>DEBORAH ELLEN PERET GUIMARAES</t>
  </si>
  <si>
    <t>CIV</t>
  </si>
  <si>
    <t>deborah_peretg@hotmail.com</t>
  </si>
  <si>
    <t>14.1.1457</t>
  </si>
  <si>
    <t>DOUGLAS ARTHUR COUTINHO RIBEIRO</t>
  </si>
  <si>
    <t>doug_tr-d1@hotmail.com</t>
  </si>
  <si>
    <t>13.2.1590</t>
  </si>
  <si>
    <t>FILIPE GUARNIERI XAVIER</t>
  </si>
  <si>
    <t>filipe.g.x@hotmail.com</t>
  </si>
  <si>
    <t>15.1.1249</t>
  </si>
  <si>
    <t>GUILHERME BRAGA BRANGIONI</t>
  </si>
  <si>
    <t>guibrangioni@yahoo.com.br</t>
  </si>
  <si>
    <t>13.1.1436</t>
  </si>
  <si>
    <t>GUSTAVO MIGANI OLIVEIRA</t>
  </si>
  <si>
    <t>gumigani@hotmail.com</t>
  </si>
  <si>
    <t>12.2.4082</t>
  </si>
  <si>
    <t>GUSTAVO SANTOS GALANTE</t>
  </si>
  <si>
    <t>MET</t>
  </si>
  <si>
    <t>gustavo_galante@yahoo.com.br</t>
  </si>
  <si>
    <t>15.1.1999</t>
  </si>
  <si>
    <t>HYASINTHE EVRAD SIMIKE BOULOU</t>
  </si>
  <si>
    <t>evrardboulou@yahoo.fr</t>
  </si>
  <si>
    <t>14.2.1723</t>
  </si>
  <si>
    <t>ITALO FERNANDO DE OLIVEIRA</t>
  </si>
  <si>
    <t>oliveira.f.i@outlook.com</t>
  </si>
  <si>
    <t>15.2.1278</t>
  </si>
  <si>
    <t>JEAN YVIS COSTA SILVA</t>
  </si>
  <si>
    <t>jean.yvis@hotmail.com</t>
  </si>
  <si>
    <t>11.1.1690</t>
  </si>
  <si>
    <t>JOAO PAULO FERREIRA</t>
  </si>
  <si>
    <t>jp.ferreira.123@gmail.com</t>
  </si>
  <si>
    <t>15.1.1433</t>
  </si>
  <si>
    <t>JOYCE DE ASSIS SILVA</t>
  </si>
  <si>
    <t>joicyassisdc@hotmail.com</t>
  </si>
  <si>
    <t>15.1.1536</t>
  </si>
  <si>
    <t>JULIANE APARECIDA DE PAULA</t>
  </si>
  <si>
    <t>juliane.ap1996@gmail.com</t>
  </si>
  <si>
    <t>15.1.1419</t>
  </si>
  <si>
    <t>KARINA MARCELE MARQUES</t>
  </si>
  <si>
    <t>karinammarques@hotmail.com</t>
  </si>
  <si>
    <t>15.1.1253</t>
  </si>
  <si>
    <t>KASSIA FERNANDA DA SILVA</t>
  </si>
  <si>
    <t>kassiafernanda1001@hotmail.com</t>
  </si>
  <si>
    <t>14.2.9420</t>
  </si>
  <si>
    <t>LEONARDO GUILHERME DE ALMEIDA</t>
  </si>
  <si>
    <t>tmleonardo_TM@Hotmail.com</t>
  </si>
  <si>
    <t>11.1.1746</t>
  </si>
  <si>
    <t>LEONARDO HENRIQUE PINHO</t>
  </si>
  <si>
    <t>leohpinho@hotmail.com</t>
  </si>
  <si>
    <t>13.1.1774</t>
  </si>
  <si>
    <t>LETICIA ABRANCHES NOVAES</t>
  </si>
  <si>
    <t>leabranchesn@gmail.com</t>
  </si>
  <si>
    <t>14.2.1613</t>
  </si>
  <si>
    <t>LETICIA PEREIRA DE FREITAS</t>
  </si>
  <si>
    <t>leticia.pfreitas@yahoo.com.br</t>
  </si>
  <si>
    <t>15.1.1210</t>
  </si>
  <si>
    <t>LUCAS ROMAGNOLI CONFORTE SILVA</t>
  </si>
  <si>
    <t>lucas-romagnoli@hotmail.com</t>
  </si>
  <si>
    <t>15.2.1261</t>
  </si>
  <si>
    <t>LUCAS SAMUEL CASSIMIRO SILVA</t>
  </si>
  <si>
    <t>lucas.cassimir@gmail.com</t>
  </si>
  <si>
    <t>15.2.1161</t>
  </si>
  <si>
    <t>LUIZA FARIA GUIMARAES</t>
  </si>
  <si>
    <t>luguimaraes1995@hotmail.com</t>
  </si>
  <si>
    <t>14.1.1996</t>
  </si>
  <si>
    <t>LUIZ GUSTAVO LEMOS EVANGELISTA</t>
  </si>
  <si>
    <t>gu.evangelista@gmail.com</t>
  </si>
  <si>
    <t>14.2.1745</t>
  </si>
  <si>
    <t>LUIZ GUSTAVO PEDROSA DE MELO</t>
  </si>
  <si>
    <t>luizpmelo@gmail.com</t>
  </si>
  <si>
    <t>14.2.1601</t>
  </si>
  <si>
    <t>MARCELA DOURADO DE ABREU NEVES</t>
  </si>
  <si>
    <t>marceladneves@yahoo.com.br</t>
  </si>
  <si>
    <t>13.2.0953</t>
  </si>
  <si>
    <t>MARCIO FLAVIO SOUSA SILVA</t>
  </si>
  <si>
    <t>marcio-fss@hotmail.com</t>
  </si>
  <si>
    <t>16.1.5962</t>
  </si>
  <si>
    <t>MATHEUS BOTELHO FARIA</t>
  </si>
  <si>
    <t>matheus.botelho@ymail.com</t>
  </si>
  <si>
    <t>10.1.4132</t>
  </si>
  <si>
    <t>MAYARA MAIA BRUNO NEPOMUCENO</t>
  </si>
  <si>
    <t>MTL</t>
  </si>
  <si>
    <t>mayara.maia89@gmail.com</t>
  </si>
  <si>
    <t>13.2.1734</t>
  </si>
  <si>
    <t>PAMELA MURTA CASTRO LIMA</t>
  </si>
  <si>
    <t>pamelamurta@yahoo.com.br</t>
  </si>
  <si>
    <t>15.1.1577</t>
  </si>
  <si>
    <t>PAULO HENRIQUE DOS SANTOS</t>
  </si>
  <si>
    <t>paulosantosphs@hotmail.com</t>
  </si>
  <si>
    <t>15.1.1005</t>
  </si>
  <si>
    <t>RAFAEL CARVALHO DE AZEVEDO SILVA</t>
  </si>
  <si>
    <t>rafaaazsilva@gmail.com</t>
  </si>
  <si>
    <t>14.2.9850</t>
  </si>
  <si>
    <t>RAFAEL ROMIE LOPES PEREIRA</t>
  </si>
  <si>
    <t>rafaelromie@hotmail.com</t>
  </si>
  <si>
    <t>15.2.1355</t>
  </si>
  <si>
    <t>RAFAEL VIANA AGUIAR CAMPOS</t>
  </si>
  <si>
    <t>rafaelvzpaguiar@hotmail.com</t>
  </si>
  <si>
    <t>15.1.1605</t>
  </si>
  <si>
    <t>RAPHAEL HENRIQUE</t>
  </si>
  <si>
    <t>raphael.engh@gmail.com</t>
  </si>
  <si>
    <t>13.1.1024</t>
  </si>
  <si>
    <t>RAQUEL CAMARGOS LIMA</t>
  </si>
  <si>
    <t>raquelcamali@gmail.com</t>
  </si>
  <si>
    <t>12.1.1765</t>
  </si>
  <si>
    <t>RENE MARQUES DINIZ</t>
  </si>
  <si>
    <t>renemarquesd@hotmail.com</t>
  </si>
  <si>
    <t>15.2.5898</t>
  </si>
  <si>
    <t>ROMARIO EZEQUIEL CHAVES NETO</t>
  </si>
  <si>
    <t>FSB</t>
  </si>
  <si>
    <t>romarioifmg@hotmail.com</t>
  </si>
  <si>
    <t>13.2.1668</t>
  </si>
  <si>
    <t>RUBENS PROCOPIO DE MORAES</t>
  </si>
  <si>
    <t>rubensprocopiom@gmail.com</t>
  </si>
  <si>
    <t>11.2.4188</t>
  </si>
  <si>
    <t>SAMARA CRISTINE GONCALVES PEQUENO</t>
  </si>
  <si>
    <t>sah.pequeno@gmail.com</t>
  </si>
  <si>
    <t>15.2.1099</t>
  </si>
  <si>
    <t>SILAS DE SOUZA SANTOS</t>
  </si>
  <si>
    <t>ss.silas@gmail.com</t>
  </si>
  <si>
    <t>14.2.9211</t>
  </si>
  <si>
    <t>TIAGO MARCOS DE SOUZA ARAUJO</t>
  </si>
  <si>
    <t>MEC</t>
  </si>
  <si>
    <t>tiaraf@bol.com.br</t>
  </si>
  <si>
    <t>15.2.1272</t>
  </si>
  <si>
    <t>VITOR GOMES SILVA</t>
  </si>
  <si>
    <t>vitor.gomesbr@gmail.com</t>
  </si>
  <si>
    <t>15.2.1157</t>
  </si>
  <si>
    <t>VITOR MAIA COUTO</t>
  </si>
  <si>
    <t>coutomvitor@hotmail.com</t>
  </si>
  <si>
    <t>11.2.1148</t>
  </si>
  <si>
    <t>VIVIANE CRISTINE MARTINHO DE MELO</t>
  </si>
  <si>
    <t>vcmm3737@hotmail.com</t>
  </si>
  <si>
    <t>15.1.1189</t>
  </si>
  <si>
    <t>WAGNER FERREIRA ANDRADE</t>
  </si>
  <si>
    <t>wagner.h2o@hotmail.com</t>
  </si>
  <si>
    <t>Antes do Exame Especial</t>
  </si>
  <si>
    <t>Depois do Exame Especial</t>
  </si>
  <si>
    <t># Aprovados</t>
  </si>
  <si>
    <t>%</t>
  </si>
  <si>
    <t># Exame</t>
  </si>
  <si>
    <t># Reprovados</t>
  </si>
  <si>
    <t>#Reprovados por Falta</t>
  </si>
  <si>
    <t># Total</t>
  </si>
</sst>
</file>

<file path=xl/styles.xml><?xml version="1.0" encoding="utf-8"?>
<styleSheet xmlns="http://schemas.openxmlformats.org/spreadsheetml/2006/main">
  <numFmts count="7">
    <numFmt numFmtId="164" formatCode="GENERAL"/>
    <numFmt numFmtId="165" formatCode="D\-MMM;@"/>
    <numFmt numFmtId="166" formatCode="DD/MM/YYYY"/>
    <numFmt numFmtId="167" formatCode="0"/>
    <numFmt numFmtId="168" formatCode="0.0"/>
    <numFmt numFmtId="169" formatCode="0.00"/>
    <numFmt numFmtId="170" formatCode="GENERAL"/>
  </numFmts>
  <fonts count="41">
    <font>
      <sz val="11"/>
      <color indexed="8"/>
      <name val="Calibri"/>
      <family val="2"/>
    </font>
    <font>
      <sz val="10"/>
      <name val="Arial"/>
      <family val="0"/>
    </font>
    <font>
      <sz val="10"/>
      <color indexed="8"/>
      <name val="Calibri"/>
      <family val="2"/>
    </font>
    <font>
      <sz val="10"/>
      <name val="Calibri"/>
      <family val="2"/>
    </font>
    <font>
      <sz val="16"/>
      <color indexed="12"/>
      <name val="Calibri"/>
      <family val="2"/>
    </font>
    <font>
      <sz val="10"/>
      <color indexed="30"/>
      <name val="Calibri"/>
      <family val="2"/>
    </font>
    <font>
      <u val="single"/>
      <sz val="11"/>
      <color indexed="12"/>
      <name val="Calibri"/>
      <family val="2"/>
    </font>
    <font>
      <u val="single"/>
      <sz val="10"/>
      <color indexed="12"/>
      <name val="Calibri"/>
      <family val="2"/>
    </font>
    <font>
      <b/>
      <i/>
      <sz val="10"/>
      <name val="Calibri"/>
      <family val="2"/>
    </font>
    <font>
      <b/>
      <i/>
      <sz val="10"/>
      <color indexed="62"/>
      <name val="Calibri"/>
      <family val="2"/>
    </font>
    <font>
      <sz val="10"/>
      <color indexed="10"/>
      <name val="Calibri"/>
      <family val="2"/>
    </font>
    <font>
      <b/>
      <sz val="10"/>
      <color indexed="10"/>
      <name val="Garamond"/>
      <family val="1"/>
    </font>
    <font>
      <sz val="10"/>
      <color indexed="17"/>
      <name val="Calibri"/>
      <family val="2"/>
    </font>
    <font>
      <sz val="10"/>
      <color indexed="56"/>
      <name val="Calibri"/>
      <family val="2"/>
    </font>
    <font>
      <b/>
      <i/>
      <sz val="10"/>
      <color indexed="8"/>
      <name val="Calibri"/>
      <family val="2"/>
    </font>
    <font>
      <b/>
      <sz val="10"/>
      <name val="Calibri"/>
      <family val="2"/>
    </font>
    <font>
      <b/>
      <sz val="10"/>
      <color indexed="10"/>
      <name val="Calibri"/>
      <family val="2"/>
    </font>
    <font>
      <sz val="10"/>
      <color indexed="20"/>
      <name val="Calibri"/>
      <family val="2"/>
    </font>
    <font>
      <b/>
      <sz val="8"/>
      <color indexed="8"/>
      <name val="Tahoma"/>
      <family val="2"/>
    </font>
    <font>
      <sz val="8"/>
      <color indexed="8"/>
      <name val="Tahoma"/>
      <family val="2"/>
    </font>
    <font>
      <b/>
      <sz val="10"/>
      <color indexed="12"/>
      <name val="Calibri"/>
      <family val="2"/>
    </font>
    <font>
      <b/>
      <sz val="10"/>
      <color indexed="8"/>
      <name val="Calibri"/>
      <family val="2"/>
    </font>
    <font>
      <b/>
      <sz val="10"/>
      <color indexed="9"/>
      <name val="Garamond"/>
      <family val="1"/>
    </font>
    <font>
      <b/>
      <u val="double"/>
      <sz val="8"/>
      <color indexed="8"/>
      <name val="Tahoma"/>
      <family val="2"/>
    </font>
    <font>
      <i/>
      <sz val="8"/>
      <color indexed="8"/>
      <name val="Tahoma"/>
      <family val="2"/>
    </font>
    <font>
      <b/>
      <sz val="11"/>
      <color indexed="13"/>
      <name val="Calibri"/>
      <family val="2"/>
    </font>
    <font>
      <b/>
      <sz val="10"/>
      <color indexed="13"/>
      <name val="Garamond"/>
      <family val="1"/>
    </font>
    <font>
      <sz val="10"/>
      <name val="Garamond"/>
      <family val="1"/>
    </font>
    <font>
      <b/>
      <sz val="10"/>
      <color indexed="53"/>
      <name val="Garamond"/>
      <family val="1"/>
    </font>
    <font>
      <sz val="8"/>
      <name val="Times New Roman"/>
      <family val="1"/>
    </font>
    <font>
      <sz val="8"/>
      <name val="Garamond"/>
      <family val="1"/>
    </font>
    <font>
      <b/>
      <sz val="10"/>
      <name val="Garamond"/>
      <family val="1"/>
    </font>
    <font>
      <b/>
      <sz val="9"/>
      <color indexed="8"/>
      <name val="Segoe UI"/>
      <family val="0"/>
    </font>
    <font>
      <sz val="9"/>
      <color indexed="8"/>
      <name val="Segoe UI"/>
      <family val="0"/>
    </font>
    <font>
      <sz val="11"/>
      <color indexed="10"/>
      <name val="Calibri"/>
      <family val="2"/>
    </font>
    <font>
      <b/>
      <i/>
      <sz val="13"/>
      <color indexed="60"/>
      <name val="Calibri"/>
      <family val="2"/>
    </font>
    <font>
      <b/>
      <sz val="11"/>
      <color indexed="36"/>
      <name val="Calibri"/>
      <family val="2"/>
    </font>
    <font>
      <b/>
      <sz val="11"/>
      <color indexed="21"/>
      <name val="Calibri"/>
      <family val="2"/>
    </font>
    <font>
      <b/>
      <sz val="11"/>
      <color indexed="25"/>
      <name val="Calibri"/>
      <family val="2"/>
    </font>
    <font>
      <b/>
      <i/>
      <sz val="12"/>
      <color indexed="8"/>
      <name val="Calibri"/>
      <family val="2"/>
    </font>
    <font>
      <b/>
      <sz val="8"/>
      <name val="Calibri"/>
      <family val="2"/>
    </font>
  </fonts>
  <fills count="14">
    <fill>
      <patternFill/>
    </fill>
    <fill>
      <patternFill patternType="gray125"/>
    </fill>
    <fill>
      <patternFill patternType="solid">
        <fgColor indexed="31"/>
        <bgColor indexed="64"/>
      </patternFill>
    </fill>
    <fill>
      <patternFill patternType="solid">
        <fgColor indexed="22"/>
        <bgColor indexed="64"/>
      </patternFill>
    </fill>
    <fill>
      <patternFill patternType="solid">
        <fgColor indexed="13"/>
        <bgColor indexed="64"/>
      </patternFill>
    </fill>
    <fill>
      <patternFill patternType="solid">
        <fgColor indexed="27"/>
        <bgColor indexed="64"/>
      </patternFill>
    </fill>
    <fill>
      <patternFill patternType="solid">
        <fgColor indexed="8"/>
        <bgColor indexed="64"/>
      </patternFill>
    </fill>
    <fill>
      <patternFill patternType="solid">
        <fgColor indexed="50"/>
        <bgColor indexed="64"/>
      </patternFill>
    </fill>
    <fill>
      <patternFill patternType="solid">
        <fgColor indexed="9"/>
        <bgColor indexed="64"/>
      </patternFill>
    </fill>
    <fill>
      <patternFill patternType="solid">
        <fgColor indexed="62"/>
        <bgColor indexed="64"/>
      </patternFill>
    </fill>
    <fill>
      <patternFill patternType="solid">
        <fgColor indexed="59"/>
        <bgColor indexed="64"/>
      </patternFill>
    </fill>
    <fill>
      <patternFill patternType="solid">
        <fgColor indexed="16"/>
        <bgColor indexed="64"/>
      </patternFill>
    </fill>
    <fill>
      <patternFill patternType="solid">
        <fgColor indexed="53"/>
        <bgColor indexed="64"/>
      </patternFill>
    </fill>
    <fill>
      <patternFill patternType="solid">
        <fgColor indexed="55"/>
        <bgColor indexed="64"/>
      </patternFill>
    </fill>
  </fills>
  <borders count="71">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double">
        <color indexed="8"/>
      </left>
      <right style="thin">
        <color indexed="8"/>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style="double">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style="thin">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10"/>
      </left>
      <right style="thin">
        <color indexed="10"/>
      </right>
      <top style="thin">
        <color indexed="10"/>
      </top>
      <bottom style="thin">
        <color indexed="10"/>
      </bottom>
    </border>
    <border>
      <left style="thin">
        <color indexed="10"/>
      </left>
      <right style="thin">
        <color indexed="10"/>
      </right>
      <top>
        <color indexed="63"/>
      </top>
      <bottom>
        <color indexed="63"/>
      </bottom>
    </border>
    <border>
      <left style="thin">
        <color indexed="10"/>
      </left>
      <right style="thin">
        <color indexed="10"/>
      </right>
      <top>
        <color indexed="63"/>
      </top>
      <bottom style="thin">
        <color indexed="10"/>
      </bottom>
    </border>
    <border>
      <left style="double">
        <color indexed="8"/>
      </left>
      <right style="thin">
        <color indexed="8"/>
      </right>
      <top style="thin">
        <color indexed="8"/>
      </top>
      <bottom style="double">
        <color indexed="8"/>
      </bottom>
    </border>
    <border>
      <left style="thin">
        <color indexed="8"/>
      </left>
      <right style="thin">
        <color indexed="8"/>
      </right>
      <top style="thin">
        <color indexed="8"/>
      </top>
      <bottom style="double">
        <color indexed="8"/>
      </bottom>
    </border>
    <border>
      <left style="thin">
        <color indexed="8"/>
      </left>
      <right style="double">
        <color indexed="8"/>
      </right>
      <top style="thin">
        <color indexed="8"/>
      </top>
      <bottom style="double">
        <color indexed="8"/>
      </bottom>
    </border>
    <border>
      <left style="thick">
        <color indexed="8"/>
      </left>
      <right style="thin">
        <color indexed="8"/>
      </right>
      <top style="thick">
        <color indexed="8"/>
      </top>
      <bottom style="medium">
        <color indexed="8"/>
      </bottom>
    </border>
    <border>
      <left style="thin">
        <color indexed="8"/>
      </left>
      <right style="thin">
        <color indexed="8"/>
      </right>
      <top style="thick">
        <color indexed="8"/>
      </top>
      <bottom>
        <color indexed="63"/>
      </bottom>
    </border>
    <border>
      <left style="thin">
        <color indexed="8"/>
      </left>
      <right>
        <color indexed="63"/>
      </right>
      <top style="thick">
        <color indexed="8"/>
      </top>
      <bottom style="medium">
        <color indexed="8"/>
      </bottom>
    </border>
    <border>
      <left style="thin">
        <color indexed="8"/>
      </left>
      <right>
        <color indexed="63"/>
      </right>
      <top style="thick">
        <color indexed="8"/>
      </top>
      <bottom>
        <color indexed="63"/>
      </bottom>
    </border>
    <border>
      <left style="thin">
        <color indexed="8"/>
      </left>
      <right style="thick">
        <color indexed="8"/>
      </right>
      <top style="thick">
        <color indexed="8"/>
      </top>
      <bottom>
        <color indexed="63"/>
      </bottom>
    </border>
    <border>
      <left style="thick">
        <color indexed="8"/>
      </left>
      <right>
        <color indexed="63"/>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thick">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thin">
        <color indexed="8"/>
      </left>
      <right style="thick">
        <color indexed="8"/>
      </right>
      <top>
        <color indexed="63"/>
      </top>
      <bottom style="medium">
        <color indexed="8"/>
      </bottom>
    </border>
    <border>
      <left style="thick">
        <color indexed="8"/>
      </left>
      <right style="medium">
        <color indexed="8"/>
      </right>
      <top style="medium">
        <color indexed="8"/>
      </top>
      <bottom style="thin">
        <color indexed="8"/>
      </bottom>
    </border>
    <border>
      <left style="medium">
        <color indexed="8"/>
      </left>
      <right style="medium">
        <color indexed="8"/>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style="medium">
        <color indexed="8"/>
      </right>
      <top style="medium">
        <color indexed="8"/>
      </top>
      <bottom>
        <color indexed="63"/>
      </bottom>
    </border>
    <border>
      <left style="medium">
        <color indexed="8"/>
      </left>
      <right>
        <color indexed="63"/>
      </right>
      <top style="medium">
        <color indexed="8"/>
      </top>
      <bottom style="thin">
        <color indexed="8"/>
      </bottom>
    </border>
    <border>
      <left style="medium">
        <color indexed="8"/>
      </left>
      <right style="thick">
        <color indexed="8"/>
      </right>
      <top style="medium">
        <color indexed="8"/>
      </top>
      <bottom style="thin">
        <color indexed="8"/>
      </bottom>
    </border>
    <border>
      <left style="thick">
        <color indexed="8"/>
      </left>
      <right style="medium">
        <color indexed="8"/>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color indexed="63"/>
      </top>
      <bottom style="thin">
        <color indexed="8"/>
      </bottom>
    </border>
    <border>
      <left style="medium">
        <color indexed="8"/>
      </left>
      <right>
        <color indexed="63"/>
      </right>
      <top>
        <color indexed="63"/>
      </top>
      <bottom style="thin">
        <color indexed="8"/>
      </bottom>
    </border>
    <border>
      <left style="thin">
        <color indexed="8"/>
      </left>
      <right style="medium">
        <color indexed="8"/>
      </right>
      <top style="thin">
        <color indexed="8"/>
      </top>
      <bottom style="thin">
        <color indexed="8"/>
      </bottom>
    </border>
    <border>
      <left>
        <color indexed="63"/>
      </left>
      <right style="medium">
        <color indexed="8"/>
      </right>
      <top>
        <color indexed="63"/>
      </top>
      <bottom style="thin">
        <color indexed="8"/>
      </bottom>
    </border>
    <border>
      <left style="thick">
        <color indexed="8"/>
      </left>
      <right style="medium">
        <color indexed="8"/>
      </right>
      <top style="thin">
        <color indexed="8"/>
      </top>
      <bottom style="thick">
        <color indexed="8"/>
      </bottom>
    </border>
    <border>
      <left style="medium">
        <color indexed="8"/>
      </left>
      <right style="medium">
        <color indexed="8"/>
      </right>
      <top style="thin">
        <color indexed="8"/>
      </top>
      <bottom style="thick">
        <color indexed="8"/>
      </bottom>
    </border>
    <border>
      <left style="thin">
        <color indexed="8"/>
      </left>
      <right style="medium">
        <color indexed="8"/>
      </right>
      <top style="thin">
        <color indexed="8"/>
      </top>
      <bottom style="thick">
        <color indexed="8"/>
      </bottom>
    </border>
    <border>
      <left>
        <color indexed="63"/>
      </left>
      <right style="medium">
        <color indexed="8"/>
      </right>
      <top>
        <color indexed="63"/>
      </top>
      <bottom style="thick">
        <color indexed="8"/>
      </bottom>
    </border>
    <border>
      <left style="medium">
        <color indexed="8"/>
      </left>
      <right style="medium">
        <color indexed="8"/>
      </right>
      <top>
        <color indexed="63"/>
      </top>
      <bottom style="thick">
        <color indexed="8"/>
      </bottom>
    </border>
    <border>
      <left style="medium">
        <color indexed="8"/>
      </left>
      <right>
        <color indexed="63"/>
      </right>
      <top>
        <color indexed="63"/>
      </top>
      <bottom style="thick">
        <color indexed="8"/>
      </bottom>
    </border>
    <border>
      <left style="medium">
        <color indexed="8"/>
      </left>
      <right style="thick">
        <color indexed="8"/>
      </right>
      <top style="medium">
        <color indexed="8"/>
      </top>
      <bottom style="thick">
        <color indexed="8"/>
      </bottom>
    </border>
    <border>
      <left>
        <color indexed="63"/>
      </left>
      <right style="thin">
        <color indexed="8"/>
      </right>
      <top style="thick">
        <color indexed="8"/>
      </top>
      <bottom>
        <color indexed="63"/>
      </bottom>
    </border>
    <border>
      <left style="thin">
        <color indexed="8"/>
      </left>
      <right style="thick">
        <color indexed="8"/>
      </right>
      <top style="thick">
        <color indexed="8"/>
      </top>
      <bottom style="medium">
        <color indexed="8"/>
      </bottom>
    </border>
    <border>
      <left>
        <color indexed="63"/>
      </left>
      <right style="thin">
        <color indexed="8"/>
      </right>
      <top style="medium">
        <color indexed="8"/>
      </top>
      <bottom style="medium">
        <color indexed="8"/>
      </bottom>
    </border>
    <border>
      <left>
        <color indexed="63"/>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color indexed="63"/>
      </left>
      <right style="thick">
        <color indexed="8"/>
      </right>
      <top>
        <color indexed="63"/>
      </top>
      <bottom style="medium">
        <color indexed="8"/>
      </bottom>
    </border>
    <border>
      <left style="thin">
        <color indexed="8"/>
      </left>
      <right>
        <color indexed="63"/>
      </right>
      <top style="medium">
        <color indexed="8"/>
      </top>
      <bottom style="thin">
        <color indexed="8"/>
      </bottom>
    </border>
    <border>
      <left>
        <color indexed="63"/>
      </left>
      <right style="thick">
        <color indexed="8"/>
      </right>
      <top style="medium">
        <color indexed="8"/>
      </top>
      <bottom style="thin">
        <color indexed="8"/>
      </bottom>
    </border>
    <border>
      <left style="medium">
        <color indexed="8"/>
      </left>
      <right>
        <color indexed="63"/>
      </right>
      <top style="thin">
        <color indexed="8"/>
      </top>
      <bottom style="thin">
        <color indexed="8"/>
      </bottom>
    </border>
    <border>
      <left style="thin">
        <color indexed="8"/>
      </left>
      <right>
        <color indexed="63"/>
      </right>
      <top style="thin">
        <color indexed="8"/>
      </top>
      <bottom style="thick">
        <color indexed="8"/>
      </bottom>
    </border>
    <border>
      <left>
        <color indexed="63"/>
      </left>
      <right style="thick">
        <color indexed="8"/>
      </right>
      <top style="medium">
        <color indexed="8"/>
      </top>
      <bottom style="thick">
        <color indexed="8"/>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6" fillId="0" borderId="0" applyNumberFormat="0" applyFill="0" applyBorder="0" applyAlignment="0" applyProtection="0"/>
  </cellStyleXfs>
  <cellXfs count="146">
    <xf numFmtId="164" fontId="0" fillId="0" borderId="0" xfId="0" applyAlignment="1">
      <alignment/>
    </xf>
    <xf numFmtId="164" fontId="2" fillId="0" borderId="0" xfId="0" applyFont="1" applyAlignment="1">
      <alignment horizontal="center"/>
    </xf>
    <xf numFmtId="164" fontId="2" fillId="0" borderId="0" xfId="0" applyFont="1" applyAlignment="1">
      <alignment/>
    </xf>
    <xf numFmtId="164" fontId="3" fillId="0" borderId="0" xfId="0" applyFont="1" applyFill="1" applyAlignment="1">
      <alignment/>
    </xf>
    <xf numFmtId="164" fontId="4" fillId="0" borderId="1" xfId="0" applyFont="1" applyBorder="1" applyAlignment="1">
      <alignment horizontal="center" vertical="center"/>
    </xf>
    <xf numFmtId="164" fontId="5" fillId="2" borderId="2" xfId="0" applyFont="1" applyFill="1" applyBorder="1" applyAlignment="1">
      <alignment/>
    </xf>
    <xf numFmtId="164" fontId="5" fillId="2" borderId="3" xfId="0" applyFont="1" applyFill="1" applyBorder="1" applyAlignment="1">
      <alignment/>
    </xf>
    <xf numFmtId="164" fontId="6" fillId="2" borderId="3" xfId="20" applyNumberFormat="1" applyFill="1" applyBorder="1" applyAlignment="1" applyProtection="1">
      <alignment/>
      <protection/>
    </xf>
    <xf numFmtId="164" fontId="7" fillId="2" borderId="3" xfId="20" applyNumberFormat="1" applyFont="1" applyFill="1" applyBorder="1" applyAlignment="1" applyProtection="1">
      <alignment/>
      <protection/>
    </xf>
    <xf numFmtId="164" fontId="5" fillId="2" borderId="4" xfId="0" applyFont="1" applyFill="1" applyBorder="1" applyAlignment="1">
      <alignment/>
    </xf>
    <xf numFmtId="164" fontId="8" fillId="0" borderId="0" xfId="0" applyFont="1" applyFill="1" applyAlignment="1">
      <alignment horizontal="center"/>
    </xf>
    <xf numFmtId="164" fontId="9" fillId="3" borderId="0" xfId="0" applyFont="1" applyFill="1" applyAlignment="1">
      <alignment horizontal="center"/>
    </xf>
    <xf numFmtId="164" fontId="2" fillId="0" borderId="0" xfId="0" applyFont="1" applyBorder="1" applyAlignment="1">
      <alignment horizontal="center" vertical="center"/>
    </xf>
    <xf numFmtId="164" fontId="8" fillId="0" borderId="0" xfId="0" applyFont="1" applyFill="1" applyBorder="1" applyAlignment="1">
      <alignment horizontal="center" vertical="center"/>
    </xf>
    <xf numFmtId="164" fontId="8" fillId="0" borderId="0" xfId="0" applyFont="1" applyFill="1" applyBorder="1" applyAlignment="1">
      <alignment horizontal="center"/>
    </xf>
    <xf numFmtId="165" fontId="10" fillId="0" borderId="5" xfId="0" applyNumberFormat="1" applyFont="1" applyFill="1" applyBorder="1" applyAlignment="1">
      <alignment horizontal="center"/>
    </xf>
    <xf numFmtId="165" fontId="3" fillId="0" borderId="6" xfId="0" applyNumberFormat="1" applyFont="1" applyFill="1" applyBorder="1" applyAlignment="1">
      <alignment horizontal="center"/>
    </xf>
    <xf numFmtId="165" fontId="3" fillId="2" borderId="6" xfId="0" applyNumberFormat="1" applyFont="1" applyFill="1" applyBorder="1" applyAlignment="1">
      <alignment horizontal="center"/>
    </xf>
    <xf numFmtId="165" fontId="3" fillId="0" borderId="7" xfId="0" applyNumberFormat="1" applyFont="1" applyFill="1" applyBorder="1" applyAlignment="1">
      <alignment horizontal="center"/>
    </xf>
    <xf numFmtId="166" fontId="2" fillId="0" borderId="0" xfId="0" applyNumberFormat="1" applyFont="1" applyBorder="1" applyAlignment="1">
      <alignment horizontal="center"/>
    </xf>
    <xf numFmtId="164" fontId="2" fillId="0" borderId="0" xfId="0" applyFont="1" applyBorder="1" applyAlignment="1">
      <alignment/>
    </xf>
    <xf numFmtId="165" fontId="10" fillId="0" borderId="8" xfId="0" applyNumberFormat="1" applyFont="1" applyFill="1" applyBorder="1" applyAlignment="1">
      <alignment horizontal="center"/>
    </xf>
    <xf numFmtId="165" fontId="3" fillId="0" borderId="1" xfId="0" applyNumberFormat="1" applyFont="1" applyFill="1" applyBorder="1" applyAlignment="1">
      <alignment horizontal="center"/>
    </xf>
    <xf numFmtId="165" fontId="3" fillId="2" borderId="1" xfId="0" applyNumberFormat="1" applyFont="1" applyFill="1" applyBorder="1" applyAlignment="1">
      <alignment horizontal="center"/>
    </xf>
    <xf numFmtId="165" fontId="10" fillId="4" borderId="9" xfId="0" applyNumberFormat="1" applyFont="1" applyFill="1" applyBorder="1" applyAlignment="1">
      <alignment horizontal="center"/>
    </xf>
    <xf numFmtId="164" fontId="11" fillId="5" borderId="10" xfId="0" applyFont="1" applyFill="1" applyBorder="1" applyAlignment="1">
      <alignment horizontal="center"/>
    </xf>
    <xf numFmtId="164" fontId="11" fillId="5" borderId="11" xfId="0" applyFont="1" applyFill="1" applyBorder="1" applyAlignment="1">
      <alignment horizontal="left"/>
    </xf>
    <xf numFmtId="164" fontId="11" fillId="5" borderId="12" xfId="0" applyFont="1" applyFill="1" applyBorder="1" applyAlignment="1">
      <alignment horizontal="left"/>
    </xf>
    <xf numFmtId="165" fontId="3" fillId="0" borderId="9" xfId="0" applyNumberFormat="1" applyFont="1" applyFill="1" applyBorder="1" applyAlignment="1">
      <alignment horizontal="center"/>
    </xf>
    <xf numFmtId="164" fontId="11" fillId="5" borderId="13" xfId="0" applyFont="1" applyFill="1" applyBorder="1" applyAlignment="1">
      <alignment horizontal="center"/>
    </xf>
    <xf numFmtId="164" fontId="11" fillId="5" borderId="0" xfId="0" applyFont="1" applyFill="1" applyBorder="1" applyAlignment="1">
      <alignment horizontal="left"/>
    </xf>
    <xf numFmtId="164" fontId="11" fillId="5" borderId="14" xfId="0" applyFont="1" applyFill="1" applyBorder="1" applyAlignment="1">
      <alignment horizontal="left"/>
    </xf>
    <xf numFmtId="164" fontId="11" fillId="5" borderId="15" xfId="0" applyFont="1" applyFill="1" applyBorder="1" applyAlignment="1">
      <alignment horizontal="left"/>
    </xf>
    <xf numFmtId="164" fontId="11" fillId="5" borderId="16" xfId="0" applyFont="1" applyFill="1" applyBorder="1" applyAlignment="1">
      <alignment horizontal="left"/>
    </xf>
    <xf numFmtId="164" fontId="11" fillId="5" borderId="17" xfId="0" applyFont="1" applyFill="1" applyBorder="1" applyAlignment="1">
      <alignment horizontal="left"/>
    </xf>
    <xf numFmtId="165" fontId="12" fillId="6" borderId="1" xfId="0" applyNumberFormat="1" applyFont="1" applyFill="1" applyBorder="1" applyAlignment="1">
      <alignment horizontal="center"/>
    </xf>
    <xf numFmtId="165" fontId="13" fillId="4" borderId="1" xfId="0" applyNumberFormat="1" applyFont="1" applyFill="1" applyBorder="1" applyAlignment="1">
      <alignment horizontal="center"/>
    </xf>
    <xf numFmtId="164" fontId="14" fillId="0" borderId="18" xfId="0" applyFont="1" applyBorder="1" applyAlignment="1">
      <alignment horizontal="center"/>
    </xf>
    <xf numFmtId="165" fontId="15" fillId="0" borderId="17" xfId="0" applyNumberFormat="1" applyFont="1" applyFill="1" applyBorder="1" applyAlignment="1">
      <alignment horizontal="center"/>
    </xf>
    <xf numFmtId="165" fontId="16" fillId="0" borderId="4" xfId="0" applyNumberFormat="1" applyFont="1" applyFill="1" applyBorder="1" applyAlignment="1">
      <alignment horizontal="center"/>
    </xf>
    <xf numFmtId="166" fontId="12" fillId="6" borderId="19" xfId="0" applyNumberFormat="1" applyFont="1" applyFill="1" applyBorder="1" applyAlignment="1">
      <alignment horizontal="center"/>
    </xf>
    <xf numFmtId="165" fontId="3" fillId="0" borderId="20" xfId="0" applyNumberFormat="1" applyFont="1" applyFill="1" applyBorder="1" applyAlignment="1">
      <alignment horizontal="center"/>
    </xf>
    <xf numFmtId="166" fontId="17" fillId="4" borderId="19" xfId="0" applyNumberFormat="1" applyFont="1" applyFill="1" applyBorder="1" applyAlignment="1">
      <alignment horizontal="center"/>
    </xf>
    <xf numFmtId="166" fontId="3" fillId="2" borderId="19" xfId="0" applyNumberFormat="1" applyFont="1" applyFill="1" applyBorder="1" applyAlignment="1">
      <alignment horizontal="center"/>
    </xf>
    <xf numFmtId="165" fontId="3" fillId="7" borderId="1" xfId="0" applyNumberFormat="1" applyFont="1" applyFill="1" applyBorder="1" applyAlignment="1">
      <alignment horizontal="center"/>
    </xf>
    <xf numFmtId="166" fontId="16" fillId="8" borderId="20" xfId="0" applyNumberFormat="1" applyFont="1" applyFill="1" applyBorder="1" applyAlignment="1">
      <alignment horizontal="center"/>
    </xf>
    <xf numFmtId="165" fontId="10" fillId="0" borderId="1" xfId="0" applyNumberFormat="1" applyFont="1" applyFill="1" applyBorder="1" applyAlignment="1">
      <alignment horizontal="center"/>
    </xf>
    <xf numFmtId="165" fontId="10" fillId="0" borderId="9" xfId="0" applyNumberFormat="1" applyFont="1" applyFill="1" applyBorder="1" applyAlignment="1">
      <alignment horizontal="center"/>
    </xf>
    <xf numFmtId="165" fontId="3" fillId="4" borderId="9" xfId="0" applyNumberFormat="1" applyFont="1" applyFill="1" applyBorder="1" applyAlignment="1">
      <alignment horizontal="center"/>
    </xf>
    <xf numFmtId="164" fontId="14" fillId="0" borderId="21" xfId="0" applyFont="1" applyBorder="1" applyAlignment="1">
      <alignment horizontal="center"/>
    </xf>
    <xf numFmtId="164" fontId="16" fillId="2" borderId="10" xfId="0" applyFont="1" applyFill="1" applyBorder="1" applyAlignment="1">
      <alignment horizontal="left"/>
    </xf>
    <xf numFmtId="164" fontId="2" fillId="2" borderId="11" xfId="0" applyFont="1" applyFill="1" applyBorder="1" applyAlignment="1">
      <alignment/>
    </xf>
    <xf numFmtId="166" fontId="3" fillId="2" borderId="11" xfId="0" applyNumberFormat="1" applyFont="1" applyFill="1" applyBorder="1" applyAlignment="1">
      <alignment horizontal="center"/>
    </xf>
    <xf numFmtId="164" fontId="2" fillId="2" borderId="12" xfId="0" applyFont="1" applyFill="1" applyBorder="1" applyAlignment="1">
      <alignment/>
    </xf>
    <xf numFmtId="164" fontId="20" fillId="2" borderId="22" xfId="0" applyFont="1" applyFill="1" applyBorder="1" applyAlignment="1">
      <alignment horizontal="left" wrapText="1"/>
    </xf>
    <xf numFmtId="164" fontId="16" fillId="2" borderId="22" xfId="0" applyFont="1" applyFill="1" applyBorder="1" applyAlignment="1">
      <alignment horizontal="left" wrapText="1"/>
    </xf>
    <xf numFmtId="164" fontId="20" fillId="2" borderId="23" xfId="0" applyFont="1" applyFill="1" applyBorder="1" applyAlignment="1">
      <alignment horizontal="left" vertical="top" wrapText="1"/>
    </xf>
    <xf numFmtId="165" fontId="10" fillId="9" borderId="1" xfId="0" applyNumberFormat="1" applyFont="1" applyFill="1" applyBorder="1" applyAlignment="1">
      <alignment horizontal="center"/>
    </xf>
    <xf numFmtId="164" fontId="21" fillId="0" borderId="0" xfId="0" applyFont="1" applyAlignment="1">
      <alignment/>
    </xf>
    <xf numFmtId="165" fontId="10" fillId="0" borderId="24" xfId="0" applyNumberFormat="1" applyFont="1" applyFill="1" applyBorder="1" applyAlignment="1">
      <alignment horizontal="center"/>
    </xf>
    <xf numFmtId="165" fontId="3" fillId="0" borderId="25" xfId="0" applyNumberFormat="1" applyFont="1" applyFill="1" applyBorder="1" applyAlignment="1">
      <alignment horizontal="center"/>
    </xf>
    <xf numFmtId="165" fontId="3" fillId="0" borderId="26" xfId="0" applyNumberFormat="1" applyFont="1" applyFill="1" applyBorder="1" applyAlignment="1">
      <alignment horizontal="center"/>
    </xf>
    <xf numFmtId="167" fontId="0" fillId="0" borderId="0" xfId="0" applyNumberFormat="1" applyAlignment="1">
      <alignment horizontal="center"/>
    </xf>
    <xf numFmtId="164" fontId="22" fillId="10" borderId="27" xfId="0" applyFont="1" applyFill="1" applyBorder="1" applyAlignment="1">
      <alignment horizontal="center" vertical="center" wrapText="1"/>
    </xf>
    <xf numFmtId="164" fontId="22" fillId="10" borderId="28" xfId="0" applyFont="1" applyFill="1" applyBorder="1" applyAlignment="1">
      <alignment horizontal="center" vertical="center" wrapText="1"/>
    </xf>
    <xf numFmtId="164" fontId="22" fillId="10" borderId="29" xfId="0" applyFont="1" applyFill="1" applyBorder="1" applyAlignment="1">
      <alignment horizontal="center" vertical="center" wrapText="1"/>
    </xf>
    <xf numFmtId="168" fontId="25" fillId="10" borderId="28" xfId="0" applyNumberFormat="1" applyFont="1" applyFill="1" applyBorder="1" applyAlignment="1">
      <alignment horizontal="center" vertical="center" wrapText="1"/>
    </xf>
    <xf numFmtId="168" fontId="26" fillId="10" borderId="30" xfId="0" applyNumberFormat="1" applyFont="1" applyFill="1" applyBorder="1" applyAlignment="1">
      <alignment horizontal="center" vertical="center" wrapText="1"/>
    </xf>
    <xf numFmtId="164" fontId="22" fillId="10" borderId="31" xfId="0" applyFont="1" applyFill="1" applyBorder="1" applyAlignment="1">
      <alignment horizontal="center" vertical="center" wrapText="1"/>
    </xf>
    <xf numFmtId="164" fontId="27" fillId="0" borderId="32" xfId="0" applyFont="1" applyBorder="1" applyAlignment="1">
      <alignment horizontal="center"/>
    </xf>
    <xf numFmtId="164" fontId="27" fillId="0" borderId="33" xfId="0" applyFont="1" applyBorder="1" applyAlignment="1">
      <alignment horizontal="center"/>
    </xf>
    <xf numFmtId="164" fontId="11" fillId="0" borderId="34" xfId="0" applyFont="1" applyBorder="1" applyAlignment="1">
      <alignment horizontal="center"/>
    </xf>
    <xf numFmtId="164" fontId="28" fillId="0" borderId="34" xfId="0" applyFont="1" applyBorder="1" applyAlignment="1">
      <alignment horizontal="center"/>
    </xf>
    <xf numFmtId="164" fontId="27" fillId="0" borderId="34" xfId="0" applyFont="1" applyBorder="1" applyAlignment="1">
      <alignment horizontal="center"/>
    </xf>
    <xf numFmtId="164" fontId="27" fillId="0" borderId="34" xfId="0" applyFont="1" applyBorder="1" applyAlignment="1">
      <alignment/>
    </xf>
    <xf numFmtId="164" fontId="0" fillId="0" borderId="34" xfId="0" applyBorder="1" applyAlignment="1">
      <alignment/>
    </xf>
    <xf numFmtId="164" fontId="0" fillId="0" borderId="35" xfId="0" applyBorder="1" applyAlignment="1">
      <alignment/>
    </xf>
    <xf numFmtId="164" fontId="27" fillId="0" borderId="36" xfId="0" applyFont="1" applyBorder="1" applyAlignment="1">
      <alignment horizontal="center"/>
    </xf>
    <xf numFmtId="164" fontId="27" fillId="0" borderId="37" xfId="0" applyFont="1" applyBorder="1" applyAlignment="1">
      <alignment horizontal="center"/>
    </xf>
    <xf numFmtId="167" fontId="27" fillId="0" borderId="34" xfId="0" applyNumberFormat="1" applyFont="1" applyBorder="1" applyAlignment="1">
      <alignment horizontal="center"/>
    </xf>
    <xf numFmtId="164" fontId="27" fillId="0" borderId="38" xfId="0" applyFont="1" applyBorder="1" applyAlignment="1">
      <alignment horizontal="center"/>
    </xf>
    <xf numFmtId="164" fontId="27" fillId="0" borderId="39" xfId="0" applyFont="1" applyBorder="1" applyAlignment="1">
      <alignment horizontal="center"/>
    </xf>
    <xf numFmtId="169" fontId="29" fillId="3" borderId="40" xfId="0" applyNumberFormat="1" applyFont="1" applyFill="1" applyBorder="1" applyAlignment="1">
      <alignment horizontal="center"/>
    </xf>
    <xf numFmtId="169" fontId="29" fillId="3" borderId="41" xfId="0" applyNumberFormat="1" applyFont="1" applyFill="1" applyBorder="1" applyAlignment="1">
      <alignment horizontal="left"/>
    </xf>
    <xf numFmtId="169" fontId="29" fillId="3" borderId="42" xfId="0" applyNumberFormat="1" applyFont="1" applyFill="1" applyBorder="1" applyAlignment="1">
      <alignment horizontal="center"/>
    </xf>
    <xf numFmtId="169" fontId="29" fillId="3" borderId="43" xfId="0" applyNumberFormat="1" applyFont="1" applyFill="1" applyBorder="1" applyAlignment="1">
      <alignment horizontal="left"/>
    </xf>
    <xf numFmtId="167" fontId="29" fillId="3" borderId="42" xfId="0" applyNumberFormat="1" applyFont="1" applyFill="1" applyBorder="1" applyAlignment="1">
      <alignment horizontal="center"/>
    </xf>
    <xf numFmtId="168" fontId="29" fillId="11" borderId="44" xfId="0" applyNumberFormat="1" applyFont="1" applyFill="1" applyBorder="1" applyAlignment="1">
      <alignment horizontal="center"/>
    </xf>
    <xf numFmtId="168" fontId="29" fillId="11" borderId="41" xfId="0" applyNumberFormat="1" applyFont="1" applyFill="1" applyBorder="1" applyAlignment="1">
      <alignment horizontal="center"/>
    </xf>
    <xf numFmtId="168" fontId="29" fillId="11" borderId="45" xfId="0" applyNumberFormat="1" applyFont="1" applyFill="1" applyBorder="1" applyAlignment="1">
      <alignment horizontal="center"/>
    </xf>
    <xf numFmtId="168" fontId="30" fillId="3" borderId="46" xfId="0" applyNumberFormat="1" applyFont="1" applyFill="1" applyBorder="1" applyAlignment="1">
      <alignment horizontal="center"/>
    </xf>
    <xf numFmtId="169" fontId="29" fillId="0" borderId="47" xfId="0" applyNumberFormat="1" applyFont="1" applyBorder="1" applyAlignment="1">
      <alignment horizontal="center"/>
    </xf>
    <xf numFmtId="169" fontId="29" fillId="0" borderId="48" xfId="0" applyNumberFormat="1" applyFont="1" applyBorder="1" applyAlignment="1">
      <alignment horizontal="left"/>
    </xf>
    <xf numFmtId="169" fontId="29" fillId="0" borderId="48" xfId="0" applyNumberFormat="1" applyFont="1" applyBorder="1" applyAlignment="1">
      <alignment horizontal="center"/>
    </xf>
    <xf numFmtId="169" fontId="29" fillId="0" borderId="49" xfId="0" applyNumberFormat="1" applyFont="1" applyBorder="1" applyAlignment="1">
      <alignment horizontal="left"/>
    </xf>
    <xf numFmtId="167" fontId="29" fillId="0" borderId="48" xfId="0" applyNumberFormat="1" applyFont="1" applyBorder="1" applyAlignment="1">
      <alignment horizontal="center"/>
    </xf>
    <xf numFmtId="168" fontId="29" fillId="11" borderId="48" xfId="0" applyNumberFormat="1" applyFont="1" applyFill="1" applyBorder="1" applyAlignment="1">
      <alignment horizontal="center"/>
    </xf>
    <xf numFmtId="168" fontId="29" fillId="11" borderId="50" xfId="0" applyNumberFormat="1" applyFont="1" applyFill="1" applyBorder="1" applyAlignment="1">
      <alignment horizontal="center"/>
    </xf>
    <xf numFmtId="169" fontId="29" fillId="3" borderId="47" xfId="0" applyNumberFormat="1" applyFont="1" applyFill="1" applyBorder="1" applyAlignment="1">
      <alignment horizontal="center"/>
    </xf>
    <xf numFmtId="169" fontId="29" fillId="3" borderId="48" xfId="0" applyNumberFormat="1" applyFont="1" applyFill="1" applyBorder="1" applyAlignment="1">
      <alignment horizontal="left"/>
    </xf>
    <xf numFmtId="169" fontId="29" fillId="3" borderId="51" xfId="0" applyNumberFormat="1" applyFont="1" applyFill="1" applyBorder="1" applyAlignment="1">
      <alignment horizontal="center"/>
    </xf>
    <xf numFmtId="169" fontId="29" fillId="3" borderId="52" xfId="0" applyNumberFormat="1" applyFont="1" applyFill="1" applyBorder="1" applyAlignment="1">
      <alignment horizontal="left"/>
    </xf>
    <xf numFmtId="167" fontId="29" fillId="3" borderId="51" xfId="0" applyNumberFormat="1" applyFont="1" applyFill="1" applyBorder="1" applyAlignment="1">
      <alignment horizontal="center"/>
    </xf>
    <xf numFmtId="166" fontId="0" fillId="0" borderId="0" xfId="0" applyNumberFormat="1" applyAlignment="1">
      <alignment/>
    </xf>
    <xf numFmtId="169" fontId="29" fillId="3" borderId="51" xfId="0" applyNumberFormat="1" applyFont="1" applyFill="1" applyBorder="1" applyAlignment="1">
      <alignment horizontal="left"/>
    </xf>
    <xf numFmtId="169" fontId="29" fillId="0" borderId="53" xfId="0" applyNumberFormat="1" applyFont="1" applyFill="1" applyBorder="1" applyAlignment="1">
      <alignment horizontal="center"/>
    </xf>
    <xf numFmtId="169" fontId="29" fillId="0" borderId="54" xfId="0" applyNumberFormat="1" applyFont="1" applyFill="1" applyBorder="1" applyAlignment="1">
      <alignment horizontal="left"/>
    </xf>
    <xf numFmtId="169" fontId="29" fillId="0" borderId="55" xfId="0" applyNumberFormat="1" applyFont="1" applyFill="1" applyBorder="1" applyAlignment="1">
      <alignment horizontal="center"/>
    </xf>
    <xf numFmtId="169" fontId="29" fillId="0" borderId="56" xfId="0" applyNumberFormat="1" applyFont="1" applyFill="1" applyBorder="1" applyAlignment="1">
      <alignment horizontal="left"/>
    </xf>
    <xf numFmtId="169" fontId="29" fillId="0" borderId="55" xfId="0" applyNumberFormat="1" applyFont="1" applyFill="1" applyBorder="1" applyAlignment="1">
      <alignment horizontal="left"/>
    </xf>
    <xf numFmtId="168" fontId="29" fillId="11" borderId="57" xfId="0" applyNumberFormat="1" applyFont="1" applyFill="1" applyBorder="1" applyAlignment="1">
      <alignment horizontal="center"/>
    </xf>
    <xf numFmtId="168" fontId="29" fillId="11" borderId="54" xfId="0" applyNumberFormat="1" applyFont="1" applyFill="1" applyBorder="1" applyAlignment="1">
      <alignment horizontal="center"/>
    </xf>
    <xf numFmtId="168" fontId="29" fillId="11" borderId="58" xfId="0" applyNumberFormat="1" applyFont="1" applyFill="1" applyBorder="1" applyAlignment="1">
      <alignment horizontal="center"/>
    </xf>
    <xf numFmtId="168" fontId="30" fillId="3" borderId="59" xfId="0" applyNumberFormat="1" applyFont="1" applyFill="1" applyBorder="1" applyAlignment="1">
      <alignment horizontal="center"/>
    </xf>
    <xf numFmtId="164" fontId="31" fillId="12" borderId="27" xfId="0" applyFont="1" applyFill="1" applyBorder="1" applyAlignment="1">
      <alignment horizontal="center" vertical="center" wrapText="1"/>
    </xf>
    <xf numFmtId="164" fontId="31" fillId="12" borderId="60" xfId="0" applyFont="1" applyFill="1" applyBorder="1" applyAlignment="1">
      <alignment horizontal="center" vertical="center" wrapText="1"/>
    </xf>
    <xf numFmtId="164" fontId="31" fillId="12" borderId="28" xfId="0" applyFont="1" applyFill="1" applyBorder="1" applyAlignment="1">
      <alignment horizontal="center" vertical="center" wrapText="1"/>
    </xf>
    <xf numFmtId="164" fontId="31" fillId="12" borderId="29" xfId="0" applyFont="1" applyFill="1" applyBorder="1" applyAlignment="1">
      <alignment horizontal="center" vertical="center" wrapText="1"/>
    </xf>
    <xf numFmtId="164" fontId="31" fillId="12" borderId="61" xfId="0" applyFont="1" applyFill="1" applyBorder="1" applyAlignment="1">
      <alignment horizontal="center" vertical="center" wrapText="1"/>
    </xf>
    <xf numFmtId="164" fontId="27" fillId="0" borderId="62" xfId="0" applyFont="1" applyBorder="1" applyAlignment="1">
      <alignment horizontal="center"/>
    </xf>
    <xf numFmtId="164" fontId="27" fillId="0" borderId="63" xfId="0" applyFont="1" applyBorder="1" applyAlignment="1">
      <alignment horizontal="center"/>
    </xf>
    <xf numFmtId="164" fontId="27" fillId="13" borderId="64" xfId="0" applyFont="1" applyFill="1" applyBorder="1" applyAlignment="1">
      <alignment/>
    </xf>
    <xf numFmtId="164" fontId="27" fillId="13" borderId="64" xfId="0" applyFont="1" applyFill="1" applyBorder="1" applyAlignment="1">
      <alignment horizontal="center"/>
    </xf>
    <xf numFmtId="164" fontId="27" fillId="0" borderId="65" xfId="0" applyFont="1" applyBorder="1" applyAlignment="1">
      <alignment horizontal="center"/>
    </xf>
    <xf numFmtId="169" fontId="29" fillId="3" borderId="43" xfId="0" applyNumberFormat="1" applyFont="1" applyFill="1" applyBorder="1" applyAlignment="1">
      <alignment horizontal="center"/>
    </xf>
    <xf numFmtId="169" fontId="29" fillId="3" borderId="52" xfId="0" applyNumberFormat="1" applyFont="1" applyFill="1" applyBorder="1" applyAlignment="1">
      <alignment horizontal="center"/>
    </xf>
    <xf numFmtId="167" fontId="29" fillId="3" borderId="66" xfId="0" applyNumberFormat="1" applyFont="1" applyFill="1" applyBorder="1" applyAlignment="1">
      <alignment horizontal="center"/>
    </xf>
    <xf numFmtId="168" fontId="29" fillId="13" borderId="41" xfId="0" applyNumberFormat="1" applyFont="1" applyFill="1" applyBorder="1" applyAlignment="1">
      <alignment horizontal="center"/>
    </xf>
    <xf numFmtId="168" fontId="30" fillId="3" borderId="67" xfId="0" applyNumberFormat="1" applyFont="1" applyFill="1" applyBorder="1" applyAlignment="1">
      <alignment horizontal="center"/>
    </xf>
    <xf numFmtId="164" fontId="0" fillId="0" borderId="0" xfId="0" applyFill="1" applyBorder="1" applyAlignment="1">
      <alignment/>
    </xf>
    <xf numFmtId="169" fontId="29" fillId="0" borderId="49" xfId="0" applyNumberFormat="1" applyFont="1" applyBorder="1" applyAlignment="1">
      <alignment horizontal="center"/>
    </xf>
    <xf numFmtId="167" fontId="29" fillId="0" borderId="68" xfId="0" applyNumberFormat="1" applyFont="1" applyBorder="1" applyAlignment="1">
      <alignment horizontal="center"/>
    </xf>
    <xf numFmtId="167" fontId="29" fillId="3" borderId="2" xfId="0" applyNumberFormat="1" applyFont="1" applyFill="1" applyBorder="1" applyAlignment="1">
      <alignment horizontal="center"/>
    </xf>
    <xf numFmtId="164" fontId="34" fillId="0" borderId="0" xfId="0" applyFont="1" applyAlignment="1">
      <alignment/>
    </xf>
    <xf numFmtId="169" fontId="29" fillId="0" borderId="68" xfId="0" applyNumberFormat="1" applyFont="1" applyBorder="1" applyAlignment="1">
      <alignment horizontal="left"/>
    </xf>
    <xf numFmtId="169" fontId="29" fillId="3" borderId="2" xfId="0" applyNumberFormat="1" applyFont="1" applyFill="1" applyBorder="1" applyAlignment="1">
      <alignment horizontal="left"/>
    </xf>
    <xf numFmtId="169" fontId="29" fillId="0" borderId="56" xfId="0" applyNumberFormat="1" applyFont="1" applyFill="1" applyBorder="1" applyAlignment="1">
      <alignment horizontal="center"/>
    </xf>
    <xf numFmtId="169" fontId="29" fillId="0" borderId="69" xfId="0" applyNumberFormat="1" applyFont="1" applyFill="1" applyBorder="1" applyAlignment="1">
      <alignment horizontal="left"/>
    </xf>
    <xf numFmtId="168" fontId="29" fillId="13" borderId="54" xfId="0" applyNumberFormat="1" applyFont="1" applyFill="1" applyBorder="1" applyAlignment="1">
      <alignment horizontal="center"/>
    </xf>
    <xf numFmtId="168" fontId="30" fillId="3" borderId="70" xfId="0" applyNumberFormat="1" applyFont="1" applyFill="1" applyBorder="1" applyAlignment="1">
      <alignment horizontal="center"/>
    </xf>
    <xf numFmtId="164" fontId="35" fillId="0" borderId="0" xfId="0" applyFont="1" applyAlignment="1">
      <alignment horizontal="center"/>
    </xf>
    <xf numFmtId="164" fontId="36" fillId="0" borderId="0" xfId="0" applyFont="1" applyAlignment="1">
      <alignment/>
    </xf>
    <xf numFmtId="164" fontId="0" fillId="0" borderId="0" xfId="0" applyAlignment="1">
      <alignment/>
    </xf>
    <xf numFmtId="164" fontId="37" fillId="0" borderId="0" xfId="0" applyFont="1" applyAlignment="1">
      <alignment/>
    </xf>
    <xf numFmtId="164" fontId="38" fillId="0" borderId="0" xfId="0" applyFont="1" applyAlignment="1">
      <alignment/>
    </xf>
    <xf numFmtId="164" fontId="39" fillId="0" borderId="0" xfId="0" applyFont="1" applyAlignment="1">
      <alignment/>
    </xf>
  </cellXfs>
  <cellStyles count="7">
    <cellStyle name="Normal" xfId="0"/>
    <cellStyle name="Comma" xfId="15"/>
    <cellStyle name="Comma [0]" xfId="16"/>
    <cellStyle name="Currency" xfId="17"/>
    <cellStyle name="Currency [0]" xfId="18"/>
    <cellStyle name="Percent" xfId="19"/>
    <cellStyle name="Hyperlink" xfId="20"/>
  </cellStyles>
  <dxfs count="3">
    <dxf>
      <font>
        <b/>
        <i val="0"/>
        <sz val="11"/>
        <color rgb="FFFFFFFF"/>
      </font>
      <fill>
        <patternFill patternType="solid">
          <fgColor rgb="FF008080"/>
          <bgColor rgb="FF0066CC"/>
        </patternFill>
      </fill>
      <border>
        <left style="thin">
          <color rgb="FF000000"/>
        </left>
        <right style="thin">
          <color rgb="FF000000"/>
        </right>
        <top style="thin"/>
        <bottom style="thin">
          <color rgb="FF000000"/>
        </bottom>
      </border>
    </dxf>
    <dxf>
      <font>
        <b/>
        <i val="0"/>
        <sz val="11"/>
        <color rgb="FFFF0000"/>
      </font>
      <border/>
    </dxf>
    <dxf>
      <font>
        <b/>
        <i val="0"/>
        <sz val="11"/>
        <color rgb="FF00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9933"/>
      <rgbColor rgb="00C0C0C0"/>
      <rgbColor rgb="00808080"/>
      <rgbColor rgb="009999FF"/>
      <rgbColor rgb="00FF3333"/>
      <rgbColor rgb="00FFFFCC"/>
      <rgbColor rgb="00CCFFFF"/>
      <rgbColor rgb="00660066"/>
      <rgbColor rgb="00FF8080"/>
      <rgbColor rgb="000066CC"/>
      <rgbColor rgb="00CCCCFF"/>
      <rgbColor rgb="00000080"/>
      <rgbColor rgb="00FF00FF"/>
      <rgbColor rgb="00FFFF00"/>
      <rgbColor rgb="0000FFFF"/>
      <rgbColor rgb="006600F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66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2:T156"/>
  <sheetViews>
    <sheetView zoomScale="75" zoomScaleNormal="75" workbookViewId="0" topLeftCell="A4">
      <pane ySplit="816" topLeftCell="A13" activePane="bottomLeft" state="split"/>
      <selection pane="topLeft" activeCell="A4" sqref="A4"/>
      <selection pane="bottomLeft" activeCell="K27" activeCellId="1" sqref="L10 K27"/>
    </sheetView>
  </sheetViews>
  <sheetFormatPr defaultColWidth="9.140625" defaultRowHeight="15"/>
  <cols>
    <col min="1" max="1" width="3.00390625" style="1" customWidth="1"/>
    <col min="2" max="2" width="10.7109375" style="2" customWidth="1"/>
    <col min="3" max="8" width="10.7109375" style="3" customWidth="1"/>
    <col min="9" max="9" width="1.8515625" style="3" customWidth="1"/>
    <col min="10" max="10" width="9.140625" style="2" customWidth="1"/>
    <col min="11" max="11" width="14.140625" style="2" customWidth="1"/>
    <col min="12" max="13" width="9.140625" style="2" customWidth="1"/>
    <col min="14" max="14" width="9.8515625" style="2" customWidth="1"/>
    <col min="15" max="16384" width="9.140625" style="2" customWidth="1"/>
  </cols>
  <sheetData>
    <row r="2" spans="2:15" ht="12.75">
      <c r="B2" s="4" t="s">
        <v>0</v>
      </c>
      <c r="C2" s="4"/>
      <c r="D2" s="4"/>
      <c r="E2" s="4"/>
      <c r="F2" s="4"/>
      <c r="G2" s="4"/>
      <c r="H2" s="4"/>
      <c r="J2" s="5"/>
      <c r="K2" s="6"/>
      <c r="L2" s="7"/>
      <c r="M2" s="6"/>
      <c r="N2" s="8"/>
      <c r="O2" s="9"/>
    </row>
    <row r="3" spans="2:8" ht="12.75">
      <c r="B3" s="4"/>
      <c r="C3" s="4"/>
      <c r="D3" s="4"/>
      <c r="E3" s="4"/>
      <c r="F3" s="4"/>
      <c r="G3" s="4"/>
      <c r="H3" s="4"/>
    </row>
    <row r="4" spans="2:15" ht="12.75">
      <c r="B4" s="10" t="s">
        <v>1</v>
      </c>
      <c r="C4" s="11" t="s">
        <v>2</v>
      </c>
      <c r="D4" s="10" t="s">
        <v>3</v>
      </c>
      <c r="E4" s="11" t="s">
        <v>4</v>
      </c>
      <c r="F4" s="10" t="s">
        <v>5</v>
      </c>
      <c r="G4" s="11" t="s">
        <v>6</v>
      </c>
      <c r="H4" s="10" t="s">
        <v>7</v>
      </c>
      <c r="J4" s="12" t="s">
        <v>8</v>
      </c>
      <c r="K4" s="13" t="s">
        <v>9</v>
      </c>
      <c r="L4" s="14" t="s">
        <v>10</v>
      </c>
      <c r="M4" s="14"/>
      <c r="N4" s="14"/>
      <c r="O4" s="12" t="s">
        <v>11</v>
      </c>
    </row>
    <row r="5" spans="1:15" ht="12.75">
      <c r="A5" s="1">
        <v>1</v>
      </c>
      <c r="B5" s="15">
        <v>42407</v>
      </c>
      <c r="C5" s="16">
        <v>42408</v>
      </c>
      <c r="D5" s="16">
        <v>42409</v>
      </c>
      <c r="E5" s="17">
        <v>42410</v>
      </c>
      <c r="F5" s="16">
        <v>42411</v>
      </c>
      <c r="G5" s="17">
        <v>42412</v>
      </c>
      <c r="H5" s="18">
        <v>42413</v>
      </c>
      <c r="J5" s="12" t="s">
        <v>11</v>
      </c>
      <c r="K5" s="19">
        <f ca="1">TODAY()</f>
        <v>42592</v>
      </c>
      <c r="L5" s="20">
        <f ca="1">HOUR(NOW())</f>
        <v>15</v>
      </c>
      <c r="M5" s="20">
        <f ca="1">MINUTE(NOW())</f>
        <v>45</v>
      </c>
      <c r="N5" s="20">
        <f ca="1">SECOND(NOW())</f>
        <v>48</v>
      </c>
      <c r="O5" s="12" t="s">
        <v>8</v>
      </c>
    </row>
    <row r="6" spans="1:19" ht="12.75">
      <c r="A6" s="1">
        <v>2</v>
      </c>
      <c r="B6" s="21">
        <v>42414</v>
      </c>
      <c r="C6" s="22">
        <v>42415</v>
      </c>
      <c r="D6" s="22">
        <v>42416</v>
      </c>
      <c r="E6" s="23">
        <v>42417</v>
      </c>
      <c r="F6" s="22">
        <v>42418</v>
      </c>
      <c r="G6" s="23">
        <v>42419</v>
      </c>
      <c r="H6" s="24">
        <v>42420</v>
      </c>
      <c r="K6" s="25" t="s">
        <v>12</v>
      </c>
      <c r="L6" s="26" t="s">
        <v>13</v>
      </c>
      <c r="M6" s="26" t="s">
        <v>14</v>
      </c>
      <c r="N6" s="26"/>
      <c r="O6" s="26"/>
      <c r="P6" s="26"/>
      <c r="Q6" s="26" t="s">
        <v>15</v>
      </c>
      <c r="R6" s="26" t="s">
        <v>16</v>
      </c>
      <c r="S6" s="27"/>
    </row>
    <row r="7" spans="1:19" ht="12.75">
      <c r="A7" s="1">
        <v>3</v>
      </c>
      <c r="B7" s="21">
        <v>42421</v>
      </c>
      <c r="C7" s="22">
        <v>42422</v>
      </c>
      <c r="D7" s="22">
        <v>42423</v>
      </c>
      <c r="E7" s="23">
        <v>42424</v>
      </c>
      <c r="F7" s="22">
        <v>42425</v>
      </c>
      <c r="G7" s="23">
        <v>42426</v>
      </c>
      <c r="H7" s="28">
        <v>42427</v>
      </c>
      <c r="K7" s="29" t="s">
        <v>17</v>
      </c>
      <c r="L7" s="30" t="s">
        <v>13</v>
      </c>
      <c r="M7" s="30" t="s">
        <v>18</v>
      </c>
      <c r="N7" s="30"/>
      <c r="O7" s="30"/>
      <c r="P7" s="30"/>
      <c r="Q7" s="30" t="s">
        <v>15</v>
      </c>
      <c r="R7" s="30" t="s">
        <v>16</v>
      </c>
      <c r="S7" s="31"/>
    </row>
    <row r="8" spans="1:19" ht="12.75">
      <c r="A8" s="1">
        <v>4</v>
      </c>
      <c r="B8" s="21">
        <v>42428</v>
      </c>
      <c r="C8" s="22">
        <v>42429</v>
      </c>
      <c r="D8" s="22">
        <v>42430</v>
      </c>
      <c r="E8" s="23">
        <v>42431</v>
      </c>
      <c r="F8" s="22">
        <v>42432</v>
      </c>
      <c r="G8" s="23">
        <v>42433</v>
      </c>
      <c r="H8" s="24">
        <v>42434</v>
      </c>
      <c r="K8" s="32"/>
      <c r="L8" s="33"/>
      <c r="M8" s="33"/>
      <c r="N8" s="33"/>
      <c r="O8" s="33"/>
      <c r="P8" s="33"/>
      <c r="Q8" s="33"/>
      <c r="R8" s="33"/>
      <c r="S8" s="34"/>
    </row>
    <row r="9" spans="1:8" ht="12.75">
      <c r="A9" s="1">
        <v>5</v>
      </c>
      <c r="B9" s="21">
        <v>42435</v>
      </c>
      <c r="C9" s="22">
        <v>42436</v>
      </c>
      <c r="D9" s="22">
        <v>42437</v>
      </c>
      <c r="E9" s="23">
        <v>42438</v>
      </c>
      <c r="F9" s="22">
        <v>42439</v>
      </c>
      <c r="G9" s="35">
        <v>42440</v>
      </c>
      <c r="H9" s="28">
        <v>42441</v>
      </c>
    </row>
    <row r="10" spans="1:20" ht="12.75">
      <c r="A10" s="1">
        <v>6</v>
      </c>
      <c r="B10" s="21">
        <v>42442</v>
      </c>
      <c r="C10" s="23">
        <v>42443</v>
      </c>
      <c r="D10" s="23">
        <v>42444</v>
      </c>
      <c r="E10" s="23">
        <v>42445</v>
      </c>
      <c r="F10" s="23">
        <v>42446</v>
      </c>
      <c r="G10" s="36">
        <v>42447</v>
      </c>
      <c r="H10" s="28">
        <v>42448</v>
      </c>
      <c r="J10" s="37" t="s">
        <v>19</v>
      </c>
      <c r="K10" s="37"/>
      <c r="L10" s="37"/>
      <c r="M10" s="37"/>
      <c r="N10" s="37"/>
      <c r="O10" s="37"/>
      <c r="P10" s="37"/>
      <c r="Q10" s="37"/>
      <c r="R10" s="37"/>
      <c r="S10" s="37"/>
      <c r="T10" s="37"/>
    </row>
    <row r="11" spans="1:20" ht="12.75">
      <c r="A11" s="1">
        <v>7</v>
      </c>
      <c r="B11" s="21">
        <v>42449</v>
      </c>
      <c r="C11" s="22">
        <v>42450</v>
      </c>
      <c r="D11" s="22">
        <v>42451</v>
      </c>
      <c r="E11" s="36">
        <v>42452</v>
      </c>
      <c r="F11" s="38">
        <v>42453</v>
      </c>
      <c r="G11" s="39">
        <v>42454</v>
      </c>
      <c r="H11" s="28">
        <v>42455</v>
      </c>
      <c r="J11" s="40" t="s">
        <v>20</v>
      </c>
      <c r="K11" s="40"/>
      <c r="L11" s="40"/>
      <c r="M11" s="40"/>
      <c r="N11" s="40"/>
      <c r="O11" s="40"/>
      <c r="P11" s="40"/>
      <c r="Q11" s="40"/>
      <c r="R11" s="40"/>
      <c r="S11" s="40"/>
      <c r="T11" s="40"/>
    </row>
    <row r="12" spans="1:20" ht="12.75">
      <c r="A12" s="1">
        <v>8</v>
      </c>
      <c r="B12" s="21">
        <v>42456</v>
      </c>
      <c r="C12" s="22">
        <v>42457</v>
      </c>
      <c r="D12" s="22">
        <v>42458</v>
      </c>
      <c r="E12" s="22">
        <v>42459</v>
      </c>
      <c r="F12" s="41">
        <v>42460</v>
      </c>
      <c r="G12" s="22">
        <v>42461</v>
      </c>
      <c r="H12" s="28">
        <v>42462</v>
      </c>
      <c r="J12" s="42" t="s">
        <v>21</v>
      </c>
      <c r="K12" s="42"/>
      <c r="L12" s="42"/>
      <c r="M12" s="42"/>
      <c r="N12" s="42"/>
      <c r="O12" s="42"/>
      <c r="P12" s="42"/>
      <c r="Q12" s="42"/>
      <c r="R12" s="42"/>
      <c r="S12" s="42"/>
      <c r="T12" s="42"/>
    </row>
    <row r="13" spans="2:20" ht="12.75">
      <c r="B13" s="21">
        <v>42463</v>
      </c>
      <c r="C13" s="22">
        <v>42464</v>
      </c>
      <c r="D13" s="22">
        <v>42465</v>
      </c>
      <c r="E13" s="22">
        <v>42466</v>
      </c>
      <c r="F13" s="22">
        <v>42467</v>
      </c>
      <c r="G13" s="22">
        <v>42468</v>
      </c>
      <c r="H13" s="28">
        <v>42469</v>
      </c>
      <c r="J13" s="43" t="s">
        <v>22</v>
      </c>
      <c r="K13" s="43"/>
      <c r="L13" s="43"/>
      <c r="M13" s="43"/>
      <c r="N13" s="43"/>
      <c r="O13" s="43"/>
      <c r="P13" s="43"/>
      <c r="Q13" s="43"/>
      <c r="R13" s="43"/>
      <c r="S13" s="43"/>
      <c r="T13" s="43"/>
    </row>
    <row r="14" spans="1:20" ht="12.75">
      <c r="A14" s="1">
        <v>1</v>
      </c>
      <c r="B14" s="21">
        <v>42470</v>
      </c>
      <c r="C14" s="44">
        <v>42471</v>
      </c>
      <c r="D14" s="22">
        <v>42472</v>
      </c>
      <c r="E14" s="23">
        <v>42473</v>
      </c>
      <c r="F14" s="22">
        <v>42474</v>
      </c>
      <c r="G14" s="23">
        <v>42475</v>
      </c>
      <c r="H14" s="28">
        <v>42476</v>
      </c>
      <c r="J14" s="45" t="s">
        <v>23</v>
      </c>
      <c r="K14" s="45"/>
      <c r="L14" s="45"/>
      <c r="M14" s="45"/>
      <c r="N14" s="45"/>
      <c r="O14" s="45"/>
      <c r="P14" s="45"/>
      <c r="Q14" s="45"/>
      <c r="R14" s="45"/>
      <c r="S14" s="45"/>
      <c r="T14" s="45"/>
    </row>
    <row r="15" spans="1:8" ht="12.75">
      <c r="A15" s="1">
        <v>2</v>
      </c>
      <c r="B15" s="21">
        <v>42477</v>
      </c>
      <c r="C15" s="23">
        <v>42478</v>
      </c>
      <c r="D15" s="22">
        <v>42479</v>
      </c>
      <c r="E15" s="23">
        <v>42480</v>
      </c>
      <c r="F15" s="46">
        <v>42481</v>
      </c>
      <c r="G15" s="46">
        <v>42482</v>
      </c>
      <c r="H15" s="47">
        <v>42483</v>
      </c>
    </row>
    <row r="16" spans="1:8" ht="14.25" customHeight="1">
      <c r="A16" s="1">
        <v>3</v>
      </c>
      <c r="B16" s="21">
        <v>42484</v>
      </c>
      <c r="C16" s="23">
        <v>42485</v>
      </c>
      <c r="D16" s="22">
        <v>42486</v>
      </c>
      <c r="E16" s="23">
        <v>42487</v>
      </c>
      <c r="F16" s="22">
        <v>42488</v>
      </c>
      <c r="G16" s="23">
        <v>42489</v>
      </c>
      <c r="H16" s="28">
        <v>42490</v>
      </c>
    </row>
    <row r="17" spans="1:20" ht="12.75">
      <c r="A17" s="1">
        <v>4</v>
      </c>
      <c r="B17" s="21">
        <v>42491</v>
      </c>
      <c r="C17" s="22">
        <v>42492</v>
      </c>
      <c r="D17" s="22">
        <v>42493</v>
      </c>
      <c r="E17" s="23">
        <v>42494</v>
      </c>
      <c r="F17" s="22">
        <v>42495</v>
      </c>
      <c r="G17" s="23">
        <v>42496</v>
      </c>
      <c r="H17" s="48">
        <v>42497</v>
      </c>
      <c r="J17" s="49" t="s">
        <v>24</v>
      </c>
      <c r="K17" s="49"/>
      <c r="L17" s="49"/>
      <c r="M17" s="49"/>
      <c r="N17" s="49"/>
      <c r="O17" s="49"/>
      <c r="P17" s="49"/>
      <c r="Q17" s="49"/>
      <c r="R17" s="49"/>
      <c r="S17" s="49"/>
      <c r="T17" s="49"/>
    </row>
    <row r="18" spans="1:20" ht="13.5" customHeight="1">
      <c r="A18" s="1">
        <v>5</v>
      </c>
      <c r="B18" s="21">
        <v>42498</v>
      </c>
      <c r="C18" s="23">
        <v>42499</v>
      </c>
      <c r="D18" s="22">
        <v>42500</v>
      </c>
      <c r="E18" s="23">
        <v>42501</v>
      </c>
      <c r="F18" s="22">
        <v>42502</v>
      </c>
      <c r="G18" s="23">
        <v>42503</v>
      </c>
      <c r="H18" s="48">
        <v>42504</v>
      </c>
      <c r="J18" s="50" t="s">
        <v>25</v>
      </c>
      <c r="K18" s="51"/>
      <c r="L18" s="52"/>
      <c r="M18" s="51"/>
      <c r="N18" s="51"/>
      <c r="O18" s="51"/>
      <c r="P18" s="51"/>
      <c r="Q18" s="51"/>
      <c r="R18" s="51"/>
      <c r="S18" s="51"/>
      <c r="T18" s="53"/>
    </row>
    <row r="19" spans="1:20" ht="12.75" customHeight="1">
      <c r="A19" s="1">
        <v>6</v>
      </c>
      <c r="B19" s="21">
        <v>42505</v>
      </c>
      <c r="C19" s="35">
        <v>42506</v>
      </c>
      <c r="D19" s="22">
        <v>42507</v>
      </c>
      <c r="E19" s="23">
        <v>42508</v>
      </c>
      <c r="F19" s="22">
        <v>42509</v>
      </c>
      <c r="G19" s="23">
        <v>42510</v>
      </c>
      <c r="H19" s="28">
        <v>42511</v>
      </c>
      <c r="J19" s="54" t="s">
        <v>26</v>
      </c>
      <c r="K19" s="54"/>
      <c r="L19" s="54"/>
      <c r="M19" s="54"/>
      <c r="N19" s="54"/>
      <c r="O19" s="54"/>
      <c r="P19" s="54"/>
      <c r="Q19" s="54"/>
      <c r="R19" s="54"/>
      <c r="S19" s="54"/>
      <c r="T19" s="54"/>
    </row>
    <row r="20" spans="1:20" ht="12.75">
      <c r="A20" s="1">
        <v>7</v>
      </c>
      <c r="B20" s="21">
        <v>42512</v>
      </c>
      <c r="C20" s="23">
        <v>42513</v>
      </c>
      <c r="D20" s="22">
        <v>42514</v>
      </c>
      <c r="E20" s="23">
        <v>42515</v>
      </c>
      <c r="F20" s="22">
        <v>42516</v>
      </c>
      <c r="G20" s="46">
        <v>42517</v>
      </c>
      <c r="H20" s="47">
        <v>42518</v>
      </c>
      <c r="J20" s="54"/>
      <c r="K20" s="54"/>
      <c r="L20" s="54"/>
      <c r="M20" s="54"/>
      <c r="N20" s="54"/>
      <c r="O20" s="54"/>
      <c r="P20" s="54"/>
      <c r="Q20" s="54"/>
      <c r="R20" s="54"/>
      <c r="S20" s="54"/>
      <c r="T20" s="54"/>
    </row>
    <row r="21" spans="1:20" ht="12.75" customHeight="1">
      <c r="A21" s="1">
        <v>8</v>
      </c>
      <c r="B21" s="21">
        <v>42519</v>
      </c>
      <c r="C21" s="23">
        <v>42520</v>
      </c>
      <c r="D21" s="22">
        <v>42521</v>
      </c>
      <c r="E21" s="23">
        <v>42522</v>
      </c>
      <c r="F21" s="22">
        <v>42523</v>
      </c>
      <c r="G21" s="23">
        <v>42524</v>
      </c>
      <c r="H21" s="28">
        <v>42525</v>
      </c>
      <c r="J21" s="55" t="s">
        <v>27</v>
      </c>
      <c r="K21" s="55"/>
      <c r="L21" s="55"/>
      <c r="M21" s="55"/>
      <c r="N21" s="55"/>
      <c r="O21" s="55"/>
      <c r="P21" s="55"/>
      <c r="Q21" s="55"/>
      <c r="R21" s="55"/>
      <c r="S21" s="55"/>
      <c r="T21" s="55"/>
    </row>
    <row r="22" spans="1:20" ht="12.75">
      <c r="A22" s="1">
        <v>9</v>
      </c>
      <c r="B22" s="21">
        <v>42526</v>
      </c>
      <c r="C22" s="23">
        <v>42527</v>
      </c>
      <c r="D22" s="23">
        <v>42528</v>
      </c>
      <c r="E22" s="23">
        <v>42529</v>
      </c>
      <c r="F22" s="22">
        <v>42530</v>
      </c>
      <c r="G22" s="23">
        <v>42531</v>
      </c>
      <c r="H22" s="28">
        <v>42532</v>
      </c>
      <c r="J22" s="55"/>
      <c r="K22" s="55"/>
      <c r="L22" s="55"/>
      <c r="M22" s="55"/>
      <c r="N22" s="55"/>
      <c r="O22" s="55"/>
      <c r="P22" s="55"/>
      <c r="Q22" s="55"/>
      <c r="R22" s="55"/>
      <c r="S22" s="55"/>
      <c r="T22" s="55"/>
    </row>
    <row r="23" spans="1:20" ht="12.75" customHeight="1">
      <c r="A23" s="1">
        <v>10</v>
      </c>
      <c r="B23" s="21">
        <v>42533</v>
      </c>
      <c r="C23" s="23">
        <v>42534</v>
      </c>
      <c r="D23" s="22">
        <v>42535</v>
      </c>
      <c r="E23" s="35">
        <v>42536</v>
      </c>
      <c r="F23" s="22">
        <v>42537</v>
      </c>
      <c r="G23" s="23">
        <v>42538</v>
      </c>
      <c r="H23" s="48">
        <v>42539</v>
      </c>
      <c r="J23" s="56" t="s">
        <v>28</v>
      </c>
      <c r="K23" s="56"/>
      <c r="L23" s="56"/>
      <c r="M23" s="56"/>
      <c r="N23" s="56"/>
      <c r="O23" s="56"/>
      <c r="P23" s="56"/>
      <c r="Q23" s="56"/>
      <c r="R23" s="56"/>
      <c r="S23" s="56"/>
      <c r="T23" s="56"/>
    </row>
    <row r="24" spans="1:20" ht="12.75">
      <c r="A24" s="1">
        <v>11</v>
      </c>
      <c r="B24" s="21">
        <v>42540</v>
      </c>
      <c r="C24" s="23">
        <v>42541</v>
      </c>
      <c r="D24" s="22">
        <v>42542</v>
      </c>
      <c r="E24" s="23">
        <v>42543</v>
      </c>
      <c r="F24" s="22">
        <v>42544</v>
      </c>
      <c r="G24" s="23">
        <v>42545</v>
      </c>
      <c r="H24" s="28">
        <v>42546</v>
      </c>
      <c r="J24" s="56"/>
      <c r="K24" s="56"/>
      <c r="L24" s="56"/>
      <c r="M24" s="56"/>
      <c r="N24" s="56"/>
      <c r="O24" s="56"/>
      <c r="P24" s="56"/>
      <c r="Q24" s="56"/>
      <c r="R24" s="56"/>
      <c r="S24" s="56"/>
      <c r="T24" s="56"/>
    </row>
    <row r="25" spans="1:8" ht="13.5" customHeight="1">
      <c r="A25" s="1">
        <v>12</v>
      </c>
      <c r="B25" s="21">
        <v>42547</v>
      </c>
      <c r="C25" s="23">
        <v>42548</v>
      </c>
      <c r="D25" s="22">
        <v>42549</v>
      </c>
      <c r="E25" s="57">
        <v>42550</v>
      </c>
      <c r="F25" s="57">
        <v>42551</v>
      </c>
      <c r="G25" s="57">
        <v>42552</v>
      </c>
      <c r="H25" s="28">
        <v>42553</v>
      </c>
    </row>
    <row r="26" spans="1:8" ht="13.5" customHeight="1">
      <c r="A26" s="1">
        <v>13</v>
      </c>
      <c r="B26" s="21">
        <v>42554</v>
      </c>
      <c r="C26" s="23">
        <v>42555</v>
      </c>
      <c r="D26" s="22">
        <v>42556</v>
      </c>
      <c r="E26" s="22">
        <v>42557</v>
      </c>
      <c r="F26" s="22">
        <v>42558</v>
      </c>
      <c r="G26" s="46">
        <v>42559</v>
      </c>
      <c r="H26" s="28">
        <v>42560</v>
      </c>
    </row>
    <row r="27" spans="1:8" ht="12.75">
      <c r="A27" s="1">
        <v>14</v>
      </c>
      <c r="B27" s="21">
        <v>42561</v>
      </c>
      <c r="C27" s="23">
        <v>42562</v>
      </c>
      <c r="D27" s="22">
        <v>42563</v>
      </c>
      <c r="E27" s="23">
        <v>42564</v>
      </c>
      <c r="F27" s="22">
        <v>42565</v>
      </c>
      <c r="G27" s="23">
        <v>42566</v>
      </c>
      <c r="H27" s="47">
        <v>42567</v>
      </c>
    </row>
    <row r="28" spans="1:8" ht="12.75">
      <c r="A28" s="1">
        <v>15</v>
      </c>
      <c r="B28" s="21">
        <v>42568</v>
      </c>
      <c r="C28" s="23">
        <v>42569</v>
      </c>
      <c r="D28" s="22">
        <v>42570</v>
      </c>
      <c r="E28" s="23">
        <v>42571</v>
      </c>
      <c r="F28" s="22">
        <v>42572</v>
      </c>
      <c r="G28" s="23">
        <v>42573</v>
      </c>
      <c r="H28" s="48">
        <v>42574</v>
      </c>
    </row>
    <row r="29" spans="1:8" ht="12.75">
      <c r="A29" s="1">
        <v>16</v>
      </c>
      <c r="B29" s="21">
        <v>42575</v>
      </c>
      <c r="C29" s="23">
        <v>42576</v>
      </c>
      <c r="D29" s="22">
        <v>42577</v>
      </c>
      <c r="E29" s="35">
        <v>42578</v>
      </c>
      <c r="F29" s="22">
        <v>42579</v>
      </c>
      <c r="G29" s="23">
        <v>42580</v>
      </c>
      <c r="H29" s="28">
        <v>42581</v>
      </c>
    </row>
    <row r="30" spans="1:8" ht="12.75">
      <c r="A30" s="1">
        <v>17</v>
      </c>
      <c r="B30" s="21">
        <v>42582</v>
      </c>
      <c r="C30" s="23">
        <v>42583</v>
      </c>
      <c r="D30" s="22">
        <v>42584</v>
      </c>
      <c r="E30" s="23">
        <v>42585</v>
      </c>
      <c r="F30" s="22">
        <v>42586</v>
      </c>
      <c r="G30" s="23">
        <v>42587</v>
      </c>
      <c r="H30" s="28">
        <v>42588</v>
      </c>
    </row>
    <row r="31" spans="1:12" ht="12.75">
      <c r="A31" s="1">
        <v>18</v>
      </c>
      <c r="B31" s="21">
        <v>42589</v>
      </c>
      <c r="C31" s="23">
        <v>42590</v>
      </c>
      <c r="D31" s="22">
        <v>42591</v>
      </c>
      <c r="E31" s="23">
        <v>42592</v>
      </c>
      <c r="F31" s="22">
        <v>42593</v>
      </c>
      <c r="G31" s="22">
        <v>42594</v>
      </c>
      <c r="H31" s="48">
        <v>42595</v>
      </c>
      <c r="L31" s="58"/>
    </row>
    <row r="32" spans="1:8" ht="12.75">
      <c r="A32" s="1" t="s">
        <v>29</v>
      </c>
      <c r="B32" s="21">
        <v>42596</v>
      </c>
      <c r="C32" s="35">
        <v>42597</v>
      </c>
      <c r="D32" s="22">
        <v>42598</v>
      </c>
      <c r="E32" s="23">
        <v>42599</v>
      </c>
      <c r="F32" s="22">
        <v>42600</v>
      </c>
      <c r="G32" s="22">
        <v>42601</v>
      </c>
      <c r="H32" s="48">
        <v>42602</v>
      </c>
    </row>
    <row r="33" spans="2:8" ht="12.75">
      <c r="B33" s="21">
        <v>42603</v>
      </c>
      <c r="C33" s="22">
        <v>42604</v>
      </c>
      <c r="D33" s="22">
        <v>42605</v>
      </c>
      <c r="E33" s="22">
        <v>42606</v>
      </c>
      <c r="F33" s="22">
        <v>42607</v>
      </c>
      <c r="G33" s="22">
        <v>42608</v>
      </c>
      <c r="H33" s="28">
        <v>42609</v>
      </c>
    </row>
    <row r="34" spans="2:8" ht="12.75">
      <c r="B34" s="21">
        <v>42610</v>
      </c>
      <c r="C34" s="22">
        <v>42611</v>
      </c>
      <c r="D34" s="22">
        <v>42612</v>
      </c>
      <c r="E34" s="22">
        <v>42613</v>
      </c>
      <c r="F34" s="22">
        <v>42614</v>
      </c>
      <c r="G34" s="22">
        <v>42615</v>
      </c>
      <c r="H34" s="28">
        <v>42616</v>
      </c>
    </row>
    <row r="35" spans="2:8" ht="12.75">
      <c r="B35" s="21">
        <v>42617</v>
      </c>
      <c r="C35" s="22">
        <v>42618</v>
      </c>
      <c r="D35" s="22">
        <v>42619</v>
      </c>
      <c r="E35" s="22">
        <v>42620</v>
      </c>
      <c r="F35" s="22">
        <v>42621</v>
      </c>
      <c r="G35" s="22">
        <v>42622</v>
      </c>
      <c r="H35" s="28">
        <v>42623</v>
      </c>
    </row>
    <row r="36" spans="2:8" ht="12.75">
      <c r="B36" s="21">
        <v>42624</v>
      </c>
      <c r="C36" s="22">
        <v>42625</v>
      </c>
      <c r="D36" s="22">
        <v>42626</v>
      </c>
      <c r="E36" s="22">
        <v>42627</v>
      </c>
      <c r="F36" s="22">
        <v>42628</v>
      </c>
      <c r="G36" s="22">
        <v>42629</v>
      </c>
      <c r="H36" s="28">
        <v>42630</v>
      </c>
    </row>
    <row r="37" spans="2:8" ht="12.75">
      <c r="B37" s="21">
        <v>42631</v>
      </c>
      <c r="C37" s="22">
        <v>42632</v>
      </c>
      <c r="D37" s="22">
        <v>42633</v>
      </c>
      <c r="E37" s="22">
        <v>42634</v>
      </c>
      <c r="F37" s="22">
        <v>42635</v>
      </c>
      <c r="G37" s="22">
        <v>42636</v>
      </c>
      <c r="H37" s="28">
        <v>42637</v>
      </c>
    </row>
    <row r="38" spans="2:8" ht="12.75">
      <c r="B38" s="21">
        <v>42638</v>
      </c>
      <c r="C38" s="22">
        <v>42639</v>
      </c>
      <c r="D38" s="22">
        <v>42640</v>
      </c>
      <c r="E38" s="22">
        <v>42641</v>
      </c>
      <c r="F38" s="22">
        <v>42642</v>
      </c>
      <c r="G38" s="22">
        <v>42643</v>
      </c>
      <c r="H38" s="28">
        <v>42644</v>
      </c>
    </row>
    <row r="39" spans="2:8" ht="12.75">
      <c r="B39" s="21">
        <v>42645</v>
      </c>
      <c r="C39" s="22">
        <v>42646</v>
      </c>
      <c r="D39" s="22">
        <v>42647</v>
      </c>
      <c r="E39" s="22">
        <v>42648</v>
      </c>
      <c r="F39" s="22">
        <v>42649</v>
      </c>
      <c r="G39" s="22">
        <v>42650</v>
      </c>
      <c r="H39" s="28">
        <v>42651</v>
      </c>
    </row>
    <row r="40" spans="2:8" ht="12.75">
      <c r="B40" s="21">
        <v>42652</v>
      </c>
      <c r="C40" s="22">
        <v>42653</v>
      </c>
      <c r="D40" s="22">
        <v>42654</v>
      </c>
      <c r="E40" s="22">
        <v>42655</v>
      </c>
      <c r="F40" s="22">
        <v>42656</v>
      </c>
      <c r="G40" s="22">
        <v>42657</v>
      </c>
      <c r="H40" s="28">
        <v>42658</v>
      </c>
    </row>
    <row r="41" spans="2:8" ht="12.75">
      <c r="B41" s="21">
        <v>42659</v>
      </c>
      <c r="C41" s="22">
        <v>42660</v>
      </c>
      <c r="D41" s="22">
        <v>42661</v>
      </c>
      <c r="E41" s="22">
        <v>42662</v>
      </c>
      <c r="F41" s="22">
        <v>42663</v>
      </c>
      <c r="G41" s="22">
        <v>42664</v>
      </c>
      <c r="H41" s="28">
        <v>42665</v>
      </c>
    </row>
    <row r="42" spans="2:8" ht="12.75">
      <c r="B42" s="21">
        <v>42666</v>
      </c>
      <c r="C42" s="22">
        <v>42667</v>
      </c>
      <c r="D42" s="22">
        <v>42668</v>
      </c>
      <c r="E42" s="22">
        <v>42669</v>
      </c>
      <c r="F42" s="22">
        <v>42670</v>
      </c>
      <c r="G42" s="22">
        <v>42671</v>
      </c>
      <c r="H42" s="28">
        <v>42672</v>
      </c>
    </row>
    <row r="43" spans="2:8" ht="12.75">
      <c r="B43" s="21">
        <v>42673</v>
      </c>
      <c r="C43" s="22">
        <v>42674</v>
      </c>
      <c r="D43" s="22">
        <v>42675</v>
      </c>
      <c r="E43" s="22">
        <v>42676</v>
      </c>
      <c r="F43" s="22">
        <v>42677</v>
      </c>
      <c r="G43" s="22">
        <v>42678</v>
      </c>
      <c r="H43" s="28">
        <v>42679</v>
      </c>
    </row>
    <row r="44" spans="2:8" ht="12.75">
      <c r="B44" s="21">
        <v>42680</v>
      </c>
      <c r="C44" s="22">
        <v>42681</v>
      </c>
      <c r="D44" s="22">
        <v>42682</v>
      </c>
      <c r="E44" s="22">
        <v>42683</v>
      </c>
      <c r="F44" s="22">
        <v>42684</v>
      </c>
      <c r="G44" s="22">
        <v>42685</v>
      </c>
      <c r="H44" s="28">
        <v>42686</v>
      </c>
    </row>
    <row r="45" spans="2:8" ht="12.75">
      <c r="B45" s="21">
        <v>42687</v>
      </c>
      <c r="C45" s="22">
        <v>42688</v>
      </c>
      <c r="D45" s="22">
        <v>42689</v>
      </c>
      <c r="E45" s="22">
        <v>42690</v>
      </c>
      <c r="F45" s="22">
        <v>42691</v>
      </c>
      <c r="G45" s="22">
        <v>42692</v>
      </c>
      <c r="H45" s="28">
        <v>42693</v>
      </c>
    </row>
    <row r="46" spans="2:8" ht="12.75">
      <c r="B46" s="21">
        <v>42694</v>
      </c>
      <c r="C46" s="22">
        <v>42695</v>
      </c>
      <c r="D46" s="22">
        <v>42696</v>
      </c>
      <c r="E46" s="22">
        <v>42697</v>
      </c>
      <c r="F46" s="22">
        <v>42698</v>
      </c>
      <c r="G46" s="22">
        <v>42699</v>
      </c>
      <c r="H46" s="28">
        <v>42700</v>
      </c>
    </row>
    <row r="47" spans="2:8" ht="12.75">
      <c r="B47" s="21">
        <v>42701</v>
      </c>
      <c r="C47" s="22">
        <v>42702</v>
      </c>
      <c r="D47" s="22">
        <v>42703</v>
      </c>
      <c r="E47" s="22">
        <v>42704</v>
      </c>
      <c r="F47" s="22">
        <v>42705</v>
      </c>
      <c r="G47" s="22">
        <v>42706</v>
      </c>
      <c r="H47" s="28">
        <v>42707</v>
      </c>
    </row>
    <row r="48" spans="2:8" ht="12.75">
      <c r="B48" s="21">
        <v>42708</v>
      </c>
      <c r="C48" s="22">
        <v>42709</v>
      </c>
      <c r="D48" s="22">
        <v>42710</v>
      </c>
      <c r="E48" s="22">
        <v>42711</v>
      </c>
      <c r="F48" s="22">
        <v>42712</v>
      </c>
      <c r="G48" s="22">
        <v>42713</v>
      </c>
      <c r="H48" s="28">
        <v>42714</v>
      </c>
    </row>
    <row r="49" spans="2:8" ht="12.75">
      <c r="B49" s="21">
        <v>42715</v>
      </c>
      <c r="C49" s="22">
        <v>42716</v>
      </c>
      <c r="D49" s="22">
        <v>42717</v>
      </c>
      <c r="E49" s="22">
        <v>42718</v>
      </c>
      <c r="F49" s="22">
        <v>42719</v>
      </c>
      <c r="G49" s="22">
        <v>42720</v>
      </c>
      <c r="H49" s="28">
        <v>42721</v>
      </c>
    </row>
    <row r="50" spans="2:8" ht="12.75">
      <c r="B50" s="21">
        <v>42722</v>
      </c>
      <c r="C50" s="22">
        <v>42723</v>
      </c>
      <c r="D50" s="22">
        <v>42724</v>
      </c>
      <c r="E50" s="22">
        <v>42725</v>
      </c>
      <c r="F50" s="22">
        <v>42726</v>
      </c>
      <c r="G50" s="22">
        <v>42727</v>
      </c>
      <c r="H50" s="28">
        <v>42728</v>
      </c>
    </row>
    <row r="51" spans="2:8" ht="12.75">
      <c r="B51" s="21">
        <v>42729</v>
      </c>
      <c r="C51" s="22">
        <v>42730</v>
      </c>
      <c r="D51" s="22">
        <v>42731</v>
      </c>
      <c r="E51" s="22">
        <v>42732</v>
      </c>
      <c r="F51" s="22">
        <v>42733</v>
      </c>
      <c r="G51" s="22">
        <v>42734</v>
      </c>
      <c r="H51" s="28">
        <v>42735</v>
      </c>
    </row>
    <row r="52" spans="2:8" ht="12.75">
      <c r="B52" s="21">
        <v>42736</v>
      </c>
      <c r="C52" s="22">
        <v>42737</v>
      </c>
      <c r="D52" s="22">
        <v>42738</v>
      </c>
      <c r="E52" s="22">
        <v>42739</v>
      </c>
      <c r="F52" s="22">
        <v>42740</v>
      </c>
      <c r="G52" s="22">
        <v>42741</v>
      </c>
      <c r="H52" s="28">
        <v>42742</v>
      </c>
    </row>
    <row r="53" spans="2:8" ht="12.75">
      <c r="B53" s="21">
        <v>42743</v>
      </c>
      <c r="C53" s="22">
        <v>42744</v>
      </c>
      <c r="D53" s="22">
        <v>42745</v>
      </c>
      <c r="E53" s="22">
        <v>42746</v>
      </c>
      <c r="F53" s="22">
        <v>42747</v>
      </c>
      <c r="G53" s="22">
        <v>42748</v>
      </c>
      <c r="H53" s="28">
        <v>42749</v>
      </c>
    </row>
    <row r="54" spans="2:8" ht="12.75">
      <c r="B54" s="21">
        <v>42750</v>
      </c>
      <c r="C54" s="22">
        <v>42751</v>
      </c>
      <c r="D54" s="22">
        <v>42752</v>
      </c>
      <c r="E54" s="22">
        <v>42753</v>
      </c>
      <c r="F54" s="22">
        <v>42754</v>
      </c>
      <c r="G54" s="22">
        <v>42755</v>
      </c>
      <c r="H54" s="28">
        <v>42756</v>
      </c>
    </row>
    <row r="55" spans="2:8" ht="12.75">
      <c r="B55" s="21">
        <v>42757</v>
      </c>
      <c r="C55" s="22">
        <v>42758</v>
      </c>
      <c r="D55" s="22">
        <v>42759</v>
      </c>
      <c r="E55" s="22">
        <v>42760</v>
      </c>
      <c r="F55" s="22">
        <v>42761</v>
      </c>
      <c r="G55" s="22">
        <v>42762</v>
      </c>
      <c r="H55" s="28">
        <v>42763</v>
      </c>
    </row>
    <row r="56" spans="2:8" ht="12.75">
      <c r="B56" s="21">
        <v>42764</v>
      </c>
      <c r="C56" s="22">
        <v>42765</v>
      </c>
      <c r="D56" s="22">
        <v>42766</v>
      </c>
      <c r="E56" s="22">
        <v>42767</v>
      </c>
      <c r="F56" s="22">
        <v>42768</v>
      </c>
      <c r="G56" s="22">
        <v>42769</v>
      </c>
      <c r="H56" s="28">
        <v>42770</v>
      </c>
    </row>
    <row r="57" spans="2:8" ht="12.75">
      <c r="B57" s="21">
        <v>42771</v>
      </c>
      <c r="C57" s="22">
        <v>42772</v>
      </c>
      <c r="D57" s="22">
        <v>42773</v>
      </c>
      <c r="E57" s="22">
        <v>42774</v>
      </c>
      <c r="F57" s="22">
        <v>42775</v>
      </c>
      <c r="G57" s="22">
        <v>42776</v>
      </c>
      <c r="H57" s="28">
        <v>42777</v>
      </c>
    </row>
    <row r="58" spans="2:8" ht="12.75">
      <c r="B58" s="21">
        <v>42778</v>
      </c>
      <c r="C58" s="22">
        <v>42779</v>
      </c>
      <c r="D58" s="22">
        <v>42780</v>
      </c>
      <c r="E58" s="22">
        <v>42781</v>
      </c>
      <c r="F58" s="22">
        <v>42782</v>
      </c>
      <c r="G58" s="22">
        <v>42783</v>
      </c>
      <c r="H58" s="28">
        <v>42784</v>
      </c>
    </row>
    <row r="59" spans="2:8" ht="12.75">
      <c r="B59" s="21">
        <v>42785</v>
      </c>
      <c r="C59" s="22">
        <v>42786</v>
      </c>
      <c r="D59" s="22">
        <v>42787</v>
      </c>
      <c r="E59" s="22">
        <v>42788</v>
      </c>
      <c r="F59" s="22">
        <v>42789</v>
      </c>
      <c r="G59" s="22">
        <v>42790</v>
      </c>
      <c r="H59" s="28">
        <v>42791</v>
      </c>
    </row>
    <row r="60" spans="2:8" ht="12.75">
      <c r="B60" s="21">
        <v>42792</v>
      </c>
      <c r="C60" s="22">
        <v>42793</v>
      </c>
      <c r="D60" s="22">
        <v>42794</v>
      </c>
      <c r="E60" s="22">
        <v>42795</v>
      </c>
      <c r="F60" s="22">
        <v>42796</v>
      </c>
      <c r="G60" s="22">
        <v>42797</v>
      </c>
      <c r="H60" s="28">
        <v>42798</v>
      </c>
    </row>
    <row r="61" spans="2:8" ht="12.75">
      <c r="B61" s="21">
        <v>42799</v>
      </c>
      <c r="C61" s="22">
        <v>42800</v>
      </c>
      <c r="D61" s="22">
        <v>42801</v>
      </c>
      <c r="E61" s="22">
        <v>42802</v>
      </c>
      <c r="F61" s="22">
        <v>42803</v>
      </c>
      <c r="G61" s="22">
        <v>42804</v>
      </c>
      <c r="H61" s="28">
        <v>42805</v>
      </c>
    </row>
    <row r="62" spans="2:8" ht="12.75">
      <c r="B62" s="21">
        <v>42806</v>
      </c>
      <c r="C62" s="22">
        <v>42807</v>
      </c>
      <c r="D62" s="22">
        <v>42808</v>
      </c>
      <c r="E62" s="22">
        <v>42809</v>
      </c>
      <c r="F62" s="22">
        <v>42810</v>
      </c>
      <c r="G62" s="22">
        <v>42811</v>
      </c>
      <c r="H62" s="28">
        <v>42812</v>
      </c>
    </row>
    <row r="63" spans="2:8" ht="12.75">
      <c r="B63" s="21">
        <v>42813</v>
      </c>
      <c r="C63" s="22">
        <v>42814</v>
      </c>
      <c r="D63" s="22">
        <v>42815</v>
      </c>
      <c r="E63" s="22">
        <v>42816</v>
      </c>
      <c r="F63" s="22">
        <v>42817</v>
      </c>
      <c r="G63" s="22">
        <v>42818</v>
      </c>
      <c r="H63" s="28">
        <v>42819</v>
      </c>
    </row>
    <row r="64" spans="2:8" ht="12.75">
      <c r="B64" s="21">
        <v>42820</v>
      </c>
      <c r="C64" s="22">
        <v>42821</v>
      </c>
      <c r="D64" s="22">
        <v>42822</v>
      </c>
      <c r="E64" s="22">
        <v>42823</v>
      </c>
      <c r="F64" s="22">
        <v>42824</v>
      </c>
      <c r="G64" s="22">
        <v>42825</v>
      </c>
      <c r="H64" s="28">
        <v>42826</v>
      </c>
    </row>
    <row r="65" spans="2:8" ht="12.75">
      <c r="B65" s="21">
        <v>42827</v>
      </c>
      <c r="C65" s="22">
        <v>42828</v>
      </c>
      <c r="D65" s="22">
        <v>42829</v>
      </c>
      <c r="E65" s="22">
        <v>42830</v>
      </c>
      <c r="F65" s="22">
        <v>42831</v>
      </c>
      <c r="G65" s="22">
        <v>42832</v>
      </c>
      <c r="H65" s="28">
        <v>42833</v>
      </c>
    </row>
    <row r="66" spans="2:8" ht="12.75">
      <c r="B66" s="21">
        <v>42834</v>
      </c>
      <c r="C66" s="22">
        <v>42835</v>
      </c>
      <c r="D66" s="22">
        <v>42836</v>
      </c>
      <c r="E66" s="22">
        <v>42837</v>
      </c>
      <c r="F66" s="22">
        <v>42838</v>
      </c>
      <c r="G66" s="22">
        <v>42839</v>
      </c>
      <c r="H66" s="28">
        <v>42840</v>
      </c>
    </row>
    <row r="67" spans="2:8" ht="12.75">
      <c r="B67" s="21">
        <v>42841</v>
      </c>
      <c r="C67" s="22">
        <v>42842</v>
      </c>
      <c r="D67" s="22">
        <v>42843</v>
      </c>
      <c r="E67" s="22">
        <v>42844</v>
      </c>
      <c r="F67" s="22">
        <v>42845</v>
      </c>
      <c r="G67" s="22">
        <v>42846</v>
      </c>
      <c r="H67" s="28">
        <v>42847</v>
      </c>
    </row>
    <row r="68" spans="2:8" ht="12.75">
      <c r="B68" s="21">
        <v>42848</v>
      </c>
      <c r="C68" s="22">
        <v>42849</v>
      </c>
      <c r="D68" s="22">
        <v>42850</v>
      </c>
      <c r="E68" s="22">
        <v>42851</v>
      </c>
      <c r="F68" s="22">
        <v>42852</v>
      </c>
      <c r="G68" s="22">
        <v>42853</v>
      </c>
      <c r="H68" s="28">
        <v>42854</v>
      </c>
    </row>
    <row r="69" spans="2:8" ht="12.75">
      <c r="B69" s="21">
        <v>42855</v>
      </c>
      <c r="C69" s="22">
        <v>42856</v>
      </c>
      <c r="D69" s="22">
        <v>42857</v>
      </c>
      <c r="E69" s="22">
        <v>42858</v>
      </c>
      <c r="F69" s="22">
        <v>42859</v>
      </c>
      <c r="G69" s="22">
        <v>42860</v>
      </c>
      <c r="H69" s="28">
        <v>42861</v>
      </c>
    </row>
    <row r="70" spans="2:8" ht="12.75">
      <c r="B70" s="21">
        <v>42862</v>
      </c>
      <c r="C70" s="22">
        <v>42863</v>
      </c>
      <c r="D70" s="22">
        <v>42864</v>
      </c>
      <c r="E70" s="22">
        <v>42865</v>
      </c>
      <c r="F70" s="22">
        <v>42866</v>
      </c>
      <c r="G70" s="22">
        <v>42867</v>
      </c>
      <c r="H70" s="28">
        <v>42868</v>
      </c>
    </row>
    <row r="71" spans="2:8" ht="12.75">
      <c r="B71" s="21">
        <v>42869</v>
      </c>
      <c r="C71" s="22">
        <v>42870</v>
      </c>
      <c r="D71" s="22">
        <v>42871</v>
      </c>
      <c r="E71" s="22">
        <v>42872</v>
      </c>
      <c r="F71" s="22">
        <v>42873</v>
      </c>
      <c r="G71" s="22">
        <v>42874</v>
      </c>
      <c r="H71" s="28">
        <v>42875</v>
      </c>
    </row>
    <row r="72" spans="2:8" ht="12.75">
      <c r="B72" s="21">
        <v>42876</v>
      </c>
      <c r="C72" s="22">
        <v>42877</v>
      </c>
      <c r="D72" s="22">
        <v>42878</v>
      </c>
      <c r="E72" s="22">
        <v>42879</v>
      </c>
      <c r="F72" s="22">
        <v>42880</v>
      </c>
      <c r="G72" s="22">
        <v>42881</v>
      </c>
      <c r="H72" s="28">
        <v>42882</v>
      </c>
    </row>
    <row r="73" spans="2:8" ht="12.75">
      <c r="B73" s="21">
        <v>42883</v>
      </c>
      <c r="C73" s="22">
        <v>42884</v>
      </c>
      <c r="D73" s="22">
        <v>42885</v>
      </c>
      <c r="E73" s="22">
        <v>42886</v>
      </c>
      <c r="F73" s="22">
        <v>42887</v>
      </c>
      <c r="G73" s="22">
        <v>42888</v>
      </c>
      <c r="H73" s="28">
        <v>42889</v>
      </c>
    </row>
    <row r="74" spans="2:8" ht="12.75">
      <c r="B74" s="21">
        <v>42890</v>
      </c>
      <c r="C74" s="22">
        <v>42891</v>
      </c>
      <c r="D74" s="22">
        <v>42892</v>
      </c>
      <c r="E74" s="22">
        <v>42893</v>
      </c>
      <c r="F74" s="22">
        <v>42894</v>
      </c>
      <c r="G74" s="22">
        <v>42895</v>
      </c>
      <c r="H74" s="28">
        <v>42896</v>
      </c>
    </row>
    <row r="75" spans="2:8" ht="12.75">
      <c r="B75" s="21">
        <v>42897</v>
      </c>
      <c r="C75" s="22">
        <v>42898</v>
      </c>
      <c r="D75" s="22">
        <v>42899</v>
      </c>
      <c r="E75" s="22">
        <v>42900</v>
      </c>
      <c r="F75" s="22">
        <v>42901</v>
      </c>
      <c r="G75" s="22">
        <v>42902</v>
      </c>
      <c r="H75" s="28">
        <v>42903</v>
      </c>
    </row>
    <row r="76" spans="2:8" ht="12.75">
      <c r="B76" s="21">
        <v>42904</v>
      </c>
      <c r="C76" s="22">
        <v>42905</v>
      </c>
      <c r="D76" s="22">
        <v>42906</v>
      </c>
      <c r="E76" s="22">
        <v>42907</v>
      </c>
      <c r="F76" s="22">
        <v>42908</v>
      </c>
      <c r="G76" s="22">
        <v>42909</v>
      </c>
      <c r="H76" s="28">
        <v>42910</v>
      </c>
    </row>
    <row r="77" spans="2:8" ht="12.75">
      <c r="B77" s="21">
        <v>42911</v>
      </c>
      <c r="C77" s="22">
        <v>42912</v>
      </c>
      <c r="D77" s="22">
        <v>42913</v>
      </c>
      <c r="E77" s="22">
        <v>42914</v>
      </c>
      <c r="F77" s="22">
        <v>42915</v>
      </c>
      <c r="G77" s="22">
        <v>42916</v>
      </c>
      <c r="H77" s="28">
        <v>42917</v>
      </c>
    </row>
    <row r="78" spans="2:8" ht="12.75">
      <c r="B78" s="21">
        <v>42918</v>
      </c>
      <c r="C78" s="22">
        <v>42919</v>
      </c>
      <c r="D78" s="22">
        <v>42920</v>
      </c>
      <c r="E78" s="22">
        <v>42921</v>
      </c>
      <c r="F78" s="22">
        <v>42922</v>
      </c>
      <c r="G78" s="22">
        <v>42923</v>
      </c>
      <c r="H78" s="28">
        <v>42924</v>
      </c>
    </row>
    <row r="79" spans="2:8" ht="12.75">
      <c r="B79" s="21">
        <v>42925</v>
      </c>
      <c r="C79" s="22">
        <v>42926</v>
      </c>
      <c r="D79" s="22">
        <v>42927</v>
      </c>
      <c r="E79" s="22">
        <v>42928</v>
      </c>
      <c r="F79" s="22">
        <v>42929</v>
      </c>
      <c r="G79" s="22">
        <v>42930</v>
      </c>
      <c r="H79" s="28">
        <v>42931</v>
      </c>
    </row>
    <row r="80" spans="2:8" ht="12.75">
      <c r="B80" s="21">
        <v>42932</v>
      </c>
      <c r="C80" s="22">
        <v>42933</v>
      </c>
      <c r="D80" s="22">
        <v>42934</v>
      </c>
      <c r="E80" s="22">
        <v>42935</v>
      </c>
      <c r="F80" s="22">
        <v>42936</v>
      </c>
      <c r="G80" s="22">
        <v>42937</v>
      </c>
      <c r="H80" s="28">
        <v>42938</v>
      </c>
    </row>
    <row r="81" spans="2:8" ht="12.75">
      <c r="B81" s="21">
        <v>42939</v>
      </c>
      <c r="C81" s="22">
        <v>42940</v>
      </c>
      <c r="D81" s="22">
        <v>42941</v>
      </c>
      <c r="E81" s="22">
        <v>42942</v>
      </c>
      <c r="F81" s="22">
        <v>42943</v>
      </c>
      <c r="G81" s="22">
        <v>42944</v>
      </c>
      <c r="H81" s="28">
        <v>42945</v>
      </c>
    </row>
    <row r="82" spans="2:8" ht="12.75">
      <c r="B82" s="21">
        <v>42946</v>
      </c>
      <c r="C82" s="22">
        <v>42947</v>
      </c>
      <c r="D82" s="22">
        <v>42948</v>
      </c>
      <c r="E82" s="22">
        <v>42949</v>
      </c>
      <c r="F82" s="22">
        <v>42950</v>
      </c>
      <c r="G82" s="22">
        <v>42951</v>
      </c>
      <c r="H82" s="28">
        <v>42952</v>
      </c>
    </row>
    <row r="83" spans="2:8" ht="12.75">
      <c r="B83" s="21">
        <v>42953</v>
      </c>
      <c r="C83" s="22">
        <v>42954</v>
      </c>
      <c r="D83" s="22">
        <v>42955</v>
      </c>
      <c r="E83" s="22">
        <v>42956</v>
      </c>
      <c r="F83" s="22">
        <v>42957</v>
      </c>
      <c r="G83" s="22">
        <v>42958</v>
      </c>
      <c r="H83" s="28">
        <v>42959</v>
      </c>
    </row>
    <row r="84" spans="2:8" ht="12.75">
      <c r="B84" s="21">
        <v>42960</v>
      </c>
      <c r="C84" s="22">
        <v>42961</v>
      </c>
      <c r="D84" s="22">
        <v>42962</v>
      </c>
      <c r="E84" s="22">
        <v>42963</v>
      </c>
      <c r="F84" s="22">
        <v>42964</v>
      </c>
      <c r="G84" s="22">
        <v>42965</v>
      </c>
      <c r="H84" s="28">
        <v>42966</v>
      </c>
    </row>
    <row r="85" spans="2:8" ht="12.75">
      <c r="B85" s="21">
        <v>42967</v>
      </c>
      <c r="C85" s="22">
        <v>42968</v>
      </c>
      <c r="D85" s="22">
        <v>42969</v>
      </c>
      <c r="E85" s="22">
        <v>42970</v>
      </c>
      <c r="F85" s="22">
        <v>42971</v>
      </c>
      <c r="G85" s="22">
        <v>42972</v>
      </c>
      <c r="H85" s="28">
        <v>42973</v>
      </c>
    </row>
    <row r="86" spans="2:8" ht="12.75">
      <c r="B86" s="21">
        <v>42974</v>
      </c>
      <c r="C86" s="22">
        <v>42975</v>
      </c>
      <c r="D86" s="22">
        <v>42976</v>
      </c>
      <c r="E86" s="22">
        <v>42977</v>
      </c>
      <c r="F86" s="22">
        <v>42978</v>
      </c>
      <c r="G86" s="22">
        <v>42979</v>
      </c>
      <c r="H86" s="28">
        <v>42980</v>
      </c>
    </row>
    <row r="87" spans="2:8" ht="12.75">
      <c r="B87" s="21">
        <v>42981</v>
      </c>
      <c r="C87" s="22">
        <v>42982</v>
      </c>
      <c r="D87" s="22">
        <v>42983</v>
      </c>
      <c r="E87" s="22">
        <v>42984</v>
      </c>
      <c r="F87" s="22">
        <v>42985</v>
      </c>
      <c r="G87" s="22">
        <v>42986</v>
      </c>
      <c r="H87" s="28">
        <v>42987</v>
      </c>
    </row>
    <row r="88" spans="2:8" ht="12.75">
      <c r="B88" s="21">
        <v>42988</v>
      </c>
      <c r="C88" s="22">
        <v>42989</v>
      </c>
      <c r="D88" s="22">
        <v>42990</v>
      </c>
      <c r="E88" s="22">
        <v>42991</v>
      </c>
      <c r="F88" s="22">
        <v>42992</v>
      </c>
      <c r="G88" s="22">
        <v>42993</v>
      </c>
      <c r="H88" s="28">
        <v>42994</v>
      </c>
    </row>
    <row r="89" spans="2:8" ht="12.75">
      <c r="B89" s="21">
        <v>42995</v>
      </c>
      <c r="C89" s="22">
        <v>42996</v>
      </c>
      <c r="D89" s="22">
        <v>42997</v>
      </c>
      <c r="E89" s="22">
        <v>42998</v>
      </c>
      <c r="F89" s="22">
        <v>42999</v>
      </c>
      <c r="G89" s="22">
        <v>43000</v>
      </c>
      <c r="H89" s="28">
        <v>43001</v>
      </c>
    </row>
    <row r="90" spans="2:8" ht="12.75">
      <c r="B90" s="21">
        <v>43002</v>
      </c>
      <c r="C90" s="22">
        <v>43003</v>
      </c>
      <c r="D90" s="22">
        <v>43004</v>
      </c>
      <c r="E90" s="22">
        <v>43005</v>
      </c>
      <c r="F90" s="22">
        <v>43006</v>
      </c>
      <c r="G90" s="22">
        <v>43007</v>
      </c>
      <c r="H90" s="28">
        <v>43008</v>
      </c>
    </row>
    <row r="91" spans="2:8" ht="12.75">
      <c r="B91" s="21">
        <v>43009</v>
      </c>
      <c r="C91" s="22">
        <v>43010</v>
      </c>
      <c r="D91" s="22">
        <v>43011</v>
      </c>
      <c r="E91" s="22">
        <v>43012</v>
      </c>
      <c r="F91" s="22">
        <v>43013</v>
      </c>
      <c r="G91" s="22">
        <v>43014</v>
      </c>
      <c r="H91" s="28">
        <v>43015</v>
      </c>
    </row>
    <row r="92" spans="2:8" ht="12.75">
      <c r="B92" s="21">
        <v>43016</v>
      </c>
      <c r="C92" s="22">
        <v>43017</v>
      </c>
      <c r="D92" s="22">
        <v>43018</v>
      </c>
      <c r="E92" s="22">
        <v>43019</v>
      </c>
      <c r="F92" s="22">
        <v>43020</v>
      </c>
      <c r="G92" s="22">
        <v>43021</v>
      </c>
      <c r="H92" s="28">
        <v>43022</v>
      </c>
    </row>
    <row r="93" spans="2:8" ht="12.75">
      <c r="B93" s="21">
        <v>43023</v>
      </c>
      <c r="C93" s="22">
        <v>43024</v>
      </c>
      <c r="D93" s="22">
        <v>43025</v>
      </c>
      <c r="E93" s="22">
        <v>43026</v>
      </c>
      <c r="F93" s="22">
        <v>43027</v>
      </c>
      <c r="G93" s="22">
        <v>43028</v>
      </c>
      <c r="H93" s="28">
        <v>43029</v>
      </c>
    </row>
    <row r="94" spans="2:8" ht="12.75">
      <c r="B94" s="21">
        <v>43030</v>
      </c>
      <c r="C94" s="22">
        <v>43031</v>
      </c>
      <c r="D94" s="22">
        <v>43032</v>
      </c>
      <c r="E94" s="22">
        <v>43033</v>
      </c>
      <c r="F94" s="22">
        <v>43034</v>
      </c>
      <c r="G94" s="22">
        <v>43035</v>
      </c>
      <c r="H94" s="28">
        <v>43036</v>
      </c>
    </row>
    <row r="95" spans="2:8" ht="12.75">
      <c r="B95" s="21">
        <v>43037</v>
      </c>
      <c r="C95" s="22">
        <v>43038</v>
      </c>
      <c r="D95" s="22">
        <v>43039</v>
      </c>
      <c r="E95" s="22">
        <v>43040</v>
      </c>
      <c r="F95" s="22">
        <v>43041</v>
      </c>
      <c r="G95" s="22">
        <v>43042</v>
      </c>
      <c r="H95" s="28">
        <v>43043</v>
      </c>
    </row>
    <row r="96" spans="2:8" ht="12.75">
      <c r="B96" s="21">
        <v>43044</v>
      </c>
      <c r="C96" s="22">
        <v>43045</v>
      </c>
      <c r="D96" s="22">
        <v>43046</v>
      </c>
      <c r="E96" s="22">
        <v>43047</v>
      </c>
      <c r="F96" s="22">
        <v>43048</v>
      </c>
      <c r="G96" s="22">
        <v>43049</v>
      </c>
      <c r="H96" s="28">
        <v>43050</v>
      </c>
    </row>
    <row r="97" spans="2:8" ht="12.75">
      <c r="B97" s="21">
        <v>43051</v>
      </c>
      <c r="C97" s="22">
        <v>43052</v>
      </c>
      <c r="D97" s="22">
        <v>43053</v>
      </c>
      <c r="E97" s="22">
        <v>43054</v>
      </c>
      <c r="F97" s="22">
        <v>43055</v>
      </c>
      <c r="G97" s="22">
        <v>43056</v>
      </c>
      <c r="H97" s="28">
        <v>43057</v>
      </c>
    </row>
    <row r="98" spans="2:8" ht="12.75">
      <c r="B98" s="21">
        <v>43058</v>
      </c>
      <c r="C98" s="22">
        <v>43059</v>
      </c>
      <c r="D98" s="22">
        <v>43060</v>
      </c>
      <c r="E98" s="22">
        <v>43061</v>
      </c>
      <c r="F98" s="22">
        <v>43062</v>
      </c>
      <c r="G98" s="22">
        <v>43063</v>
      </c>
      <c r="H98" s="28">
        <v>43064</v>
      </c>
    </row>
    <row r="99" spans="2:8" ht="12.75">
      <c r="B99" s="21">
        <v>43065</v>
      </c>
      <c r="C99" s="22">
        <v>43066</v>
      </c>
      <c r="D99" s="22">
        <v>43067</v>
      </c>
      <c r="E99" s="22">
        <v>43068</v>
      </c>
      <c r="F99" s="22">
        <v>43069</v>
      </c>
      <c r="G99" s="22">
        <v>43070</v>
      </c>
      <c r="H99" s="28">
        <v>43071</v>
      </c>
    </row>
    <row r="100" spans="2:8" ht="12.75">
      <c r="B100" s="21">
        <v>43072</v>
      </c>
      <c r="C100" s="22">
        <v>43073</v>
      </c>
      <c r="D100" s="22">
        <v>43074</v>
      </c>
      <c r="E100" s="22">
        <v>43075</v>
      </c>
      <c r="F100" s="22">
        <v>43076</v>
      </c>
      <c r="G100" s="22">
        <v>43077</v>
      </c>
      <c r="H100" s="28">
        <v>43078</v>
      </c>
    </row>
    <row r="101" spans="2:8" ht="12.75">
      <c r="B101" s="21">
        <v>43079</v>
      </c>
      <c r="C101" s="22">
        <v>43080</v>
      </c>
      <c r="D101" s="22">
        <v>43081</v>
      </c>
      <c r="E101" s="22">
        <v>43082</v>
      </c>
      <c r="F101" s="22">
        <v>43083</v>
      </c>
      <c r="G101" s="22">
        <v>43084</v>
      </c>
      <c r="H101" s="28">
        <v>43085</v>
      </c>
    </row>
    <row r="102" spans="2:8" ht="12.75">
      <c r="B102" s="21">
        <v>43086</v>
      </c>
      <c r="C102" s="22">
        <v>43087</v>
      </c>
      <c r="D102" s="22">
        <v>43088</v>
      </c>
      <c r="E102" s="22">
        <v>43089</v>
      </c>
      <c r="F102" s="22">
        <v>43090</v>
      </c>
      <c r="G102" s="22">
        <v>43091</v>
      </c>
      <c r="H102" s="28">
        <v>43092</v>
      </c>
    </row>
    <row r="103" spans="2:8" ht="12.75">
      <c r="B103" s="21">
        <v>43093</v>
      </c>
      <c r="C103" s="22">
        <v>43094</v>
      </c>
      <c r="D103" s="22">
        <v>43095</v>
      </c>
      <c r="E103" s="22">
        <v>43096</v>
      </c>
      <c r="F103" s="22">
        <v>43097</v>
      </c>
      <c r="G103" s="22">
        <v>43098</v>
      </c>
      <c r="H103" s="28">
        <v>43099</v>
      </c>
    </row>
    <row r="104" spans="2:8" ht="12.75">
      <c r="B104" s="21">
        <v>43100</v>
      </c>
      <c r="C104" s="22">
        <v>43101</v>
      </c>
      <c r="D104" s="22">
        <v>43102</v>
      </c>
      <c r="E104" s="22">
        <v>43103</v>
      </c>
      <c r="F104" s="22">
        <v>43104</v>
      </c>
      <c r="G104" s="22">
        <v>43105</v>
      </c>
      <c r="H104" s="28">
        <v>43106</v>
      </c>
    </row>
    <row r="105" spans="2:8" ht="12.75">
      <c r="B105" s="21">
        <v>43107</v>
      </c>
      <c r="C105" s="22">
        <v>43108</v>
      </c>
      <c r="D105" s="22">
        <v>43109</v>
      </c>
      <c r="E105" s="22">
        <v>43110</v>
      </c>
      <c r="F105" s="22">
        <v>43111</v>
      </c>
      <c r="G105" s="22">
        <v>43112</v>
      </c>
      <c r="H105" s="28">
        <v>43113</v>
      </c>
    </row>
    <row r="106" spans="2:8" ht="12.75">
      <c r="B106" s="21">
        <v>43114</v>
      </c>
      <c r="C106" s="22">
        <v>43115</v>
      </c>
      <c r="D106" s="22">
        <v>43116</v>
      </c>
      <c r="E106" s="22">
        <v>43117</v>
      </c>
      <c r="F106" s="22">
        <v>43118</v>
      </c>
      <c r="G106" s="22">
        <v>43119</v>
      </c>
      <c r="H106" s="28">
        <v>43120</v>
      </c>
    </row>
    <row r="107" spans="2:8" ht="12.75">
      <c r="B107" s="21">
        <v>43121</v>
      </c>
      <c r="C107" s="22">
        <v>43122</v>
      </c>
      <c r="D107" s="22">
        <v>43123</v>
      </c>
      <c r="E107" s="22">
        <v>43124</v>
      </c>
      <c r="F107" s="22">
        <v>43125</v>
      </c>
      <c r="G107" s="22">
        <v>43126</v>
      </c>
      <c r="H107" s="28">
        <v>43127</v>
      </c>
    </row>
    <row r="108" spans="2:8" ht="12.75">
      <c r="B108" s="21">
        <v>43128</v>
      </c>
      <c r="C108" s="22">
        <v>43129</v>
      </c>
      <c r="D108" s="22">
        <v>43130</v>
      </c>
      <c r="E108" s="22">
        <v>43131</v>
      </c>
      <c r="F108" s="22">
        <v>43132</v>
      </c>
      <c r="G108" s="22">
        <v>43133</v>
      </c>
      <c r="H108" s="28">
        <v>43134</v>
      </c>
    </row>
    <row r="109" spans="2:8" ht="12.75">
      <c r="B109" s="21">
        <v>43135</v>
      </c>
      <c r="C109" s="22">
        <v>43136</v>
      </c>
      <c r="D109" s="22">
        <v>43137</v>
      </c>
      <c r="E109" s="22">
        <v>43138</v>
      </c>
      <c r="F109" s="22">
        <v>43139</v>
      </c>
      <c r="G109" s="22">
        <v>43140</v>
      </c>
      <c r="H109" s="28">
        <v>43141</v>
      </c>
    </row>
    <row r="110" spans="2:8" ht="12.75">
      <c r="B110" s="21">
        <v>43142</v>
      </c>
      <c r="C110" s="22">
        <v>43143</v>
      </c>
      <c r="D110" s="22">
        <v>43144</v>
      </c>
      <c r="E110" s="22">
        <v>43145</v>
      </c>
      <c r="F110" s="22">
        <v>43146</v>
      </c>
      <c r="G110" s="22">
        <v>43147</v>
      </c>
      <c r="H110" s="28">
        <v>43148</v>
      </c>
    </row>
    <row r="111" spans="2:8" ht="12.75">
      <c r="B111" s="21">
        <v>43149</v>
      </c>
      <c r="C111" s="22">
        <v>43150</v>
      </c>
      <c r="D111" s="22">
        <v>43151</v>
      </c>
      <c r="E111" s="22">
        <v>43152</v>
      </c>
      <c r="F111" s="22">
        <v>43153</v>
      </c>
      <c r="G111" s="22">
        <v>43154</v>
      </c>
      <c r="H111" s="28">
        <v>43155</v>
      </c>
    </row>
    <row r="112" spans="2:8" ht="12.75">
      <c r="B112" s="21">
        <v>43156</v>
      </c>
      <c r="C112" s="22">
        <v>43157</v>
      </c>
      <c r="D112" s="22">
        <v>43158</v>
      </c>
      <c r="E112" s="22">
        <v>43159</v>
      </c>
      <c r="F112" s="22">
        <v>43160</v>
      </c>
      <c r="G112" s="22">
        <v>43161</v>
      </c>
      <c r="H112" s="28">
        <v>43162</v>
      </c>
    </row>
    <row r="113" spans="2:8" ht="12.75">
      <c r="B113" s="21">
        <v>43163</v>
      </c>
      <c r="C113" s="22">
        <v>43164</v>
      </c>
      <c r="D113" s="22">
        <v>43165</v>
      </c>
      <c r="E113" s="22">
        <v>43166</v>
      </c>
      <c r="F113" s="22">
        <v>43167</v>
      </c>
      <c r="G113" s="22">
        <v>43168</v>
      </c>
      <c r="H113" s="28">
        <v>43169</v>
      </c>
    </row>
    <row r="114" spans="2:8" ht="12.75">
      <c r="B114" s="21">
        <v>43170</v>
      </c>
      <c r="C114" s="22">
        <v>43171</v>
      </c>
      <c r="D114" s="22">
        <v>43172</v>
      </c>
      <c r="E114" s="22">
        <v>43173</v>
      </c>
      <c r="F114" s="22">
        <v>43174</v>
      </c>
      <c r="G114" s="22">
        <v>43175</v>
      </c>
      <c r="H114" s="28">
        <v>43176</v>
      </c>
    </row>
    <row r="115" spans="2:8" ht="12.75">
      <c r="B115" s="21">
        <v>43177</v>
      </c>
      <c r="C115" s="22">
        <v>43178</v>
      </c>
      <c r="D115" s="22">
        <v>43179</v>
      </c>
      <c r="E115" s="22">
        <v>43180</v>
      </c>
      <c r="F115" s="22">
        <v>43181</v>
      </c>
      <c r="G115" s="22">
        <v>43182</v>
      </c>
      <c r="H115" s="28">
        <v>43183</v>
      </c>
    </row>
    <row r="116" spans="2:8" ht="12.75">
      <c r="B116" s="21">
        <v>43184</v>
      </c>
      <c r="C116" s="22">
        <v>43185</v>
      </c>
      <c r="D116" s="22">
        <v>43186</v>
      </c>
      <c r="E116" s="22">
        <v>43187</v>
      </c>
      <c r="F116" s="22">
        <v>43188</v>
      </c>
      <c r="G116" s="22">
        <v>43189</v>
      </c>
      <c r="H116" s="28">
        <v>43190</v>
      </c>
    </row>
    <row r="117" spans="2:8" ht="12.75">
      <c r="B117" s="21">
        <v>43191</v>
      </c>
      <c r="C117" s="22">
        <v>43192</v>
      </c>
      <c r="D117" s="22">
        <v>43193</v>
      </c>
      <c r="E117" s="22">
        <v>43194</v>
      </c>
      <c r="F117" s="22">
        <v>43195</v>
      </c>
      <c r="G117" s="22">
        <v>43196</v>
      </c>
      <c r="H117" s="28">
        <v>43197</v>
      </c>
    </row>
    <row r="118" spans="2:8" ht="12.75">
      <c r="B118" s="21">
        <v>43198</v>
      </c>
      <c r="C118" s="22">
        <v>43199</v>
      </c>
      <c r="D118" s="22">
        <v>43200</v>
      </c>
      <c r="E118" s="22">
        <v>43201</v>
      </c>
      <c r="F118" s="22">
        <v>43202</v>
      </c>
      <c r="G118" s="22">
        <v>43203</v>
      </c>
      <c r="H118" s="28">
        <v>43204</v>
      </c>
    </row>
    <row r="119" spans="2:8" ht="12.75">
      <c r="B119" s="21">
        <v>43205</v>
      </c>
      <c r="C119" s="22">
        <v>43206</v>
      </c>
      <c r="D119" s="22">
        <v>43207</v>
      </c>
      <c r="E119" s="22">
        <v>43208</v>
      </c>
      <c r="F119" s="22">
        <v>43209</v>
      </c>
      <c r="G119" s="22">
        <v>43210</v>
      </c>
      <c r="H119" s="28">
        <v>43211</v>
      </c>
    </row>
    <row r="120" spans="2:8" ht="12.75">
      <c r="B120" s="21">
        <v>43212</v>
      </c>
      <c r="C120" s="22">
        <v>43213</v>
      </c>
      <c r="D120" s="22">
        <v>43214</v>
      </c>
      <c r="E120" s="22">
        <v>43215</v>
      </c>
      <c r="F120" s="22">
        <v>43216</v>
      </c>
      <c r="G120" s="22">
        <v>43217</v>
      </c>
      <c r="H120" s="28">
        <v>43218</v>
      </c>
    </row>
    <row r="121" spans="2:8" ht="12.75">
      <c r="B121" s="21">
        <v>43219</v>
      </c>
      <c r="C121" s="22">
        <v>43220</v>
      </c>
      <c r="D121" s="22">
        <v>43221</v>
      </c>
      <c r="E121" s="22">
        <v>43222</v>
      </c>
      <c r="F121" s="22">
        <v>43223</v>
      </c>
      <c r="G121" s="22">
        <v>43224</v>
      </c>
      <c r="H121" s="28">
        <v>43225</v>
      </c>
    </row>
    <row r="122" spans="2:8" ht="12.75">
      <c r="B122" s="21">
        <v>43226</v>
      </c>
      <c r="C122" s="22">
        <v>43227</v>
      </c>
      <c r="D122" s="22">
        <v>43228</v>
      </c>
      <c r="E122" s="22">
        <v>43229</v>
      </c>
      <c r="F122" s="22">
        <v>43230</v>
      </c>
      <c r="G122" s="22">
        <v>43231</v>
      </c>
      <c r="H122" s="28">
        <v>43232</v>
      </c>
    </row>
    <row r="123" spans="2:8" ht="12.75">
      <c r="B123" s="21">
        <v>43233</v>
      </c>
      <c r="C123" s="22">
        <v>43234</v>
      </c>
      <c r="D123" s="22">
        <v>43235</v>
      </c>
      <c r="E123" s="22">
        <v>43236</v>
      </c>
      <c r="F123" s="22">
        <v>43237</v>
      </c>
      <c r="G123" s="22">
        <v>43238</v>
      </c>
      <c r="H123" s="28">
        <v>43239</v>
      </c>
    </row>
    <row r="124" spans="2:8" ht="12.75">
      <c r="B124" s="21">
        <v>43240</v>
      </c>
      <c r="C124" s="22">
        <v>43241</v>
      </c>
      <c r="D124" s="22">
        <v>43242</v>
      </c>
      <c r="E124" s="22">
        <v>43243</v>
      </c>
      <c r="F124" s="22">
        <v>43244</v>
      </c>
      <c r="G124" s="22">
        <v>43245</v>
      </c>
      <c r="H124" s="28">
        <v>43246</v>
      </c>
    </row>
    <row r="125" spans="2:8" ht="12.75">
      <c r="B125" s="21">
        <v>43247</v>
      </c>
      <c r="C125" s="22">
        <v>43248</v>
      </c>
      <c r="D125" s="22">
        <v>43249</v>
      </c>
      <c r="E125" s="22">
        <v>43250</v>
      </c>
      <c r="F125" s="22">
        <v>43251</v>
      </c>
      <c r="G125" s="22">
        <v>43252</v>
      </c>
      <c r="H125" s="28">
        <v>43253</v>
      </c>
    </row>
    <row r="126" spans="2:8" ht="12.75">
      <c r="B126" s="21">
        <v>43254</v>
      </c>
      <c r="C126" s="22">
        <v>43255</v>
      </c>
      <c r="D126" s="22">
        <v>43256</v>
      </c>
      <c r="E126" s="22">
        <v>43257</v>
      </c>
      <c r="F126" s="22">
        <v>43258</v>
      </c>
      <c r="G126" s="22">
        <v>43259</v>
      </c>
      <c r="H126" s="28">
        <v>43260</v>
      </c>
    </row>
    <row r="127" spans="2:8" ht="12.75">
      <c r="B127" s="21">
        <v>43261</v>
      </c>
      <c r="C127" s="22">
        <v>43262</v>
      </c>
      <c r="D127" s="22">
        <v>43263</v>
      </c>
      <c r="E127" s="22">
        <v>43264</v>
      </c>
      <c r="F127" s="22">
        <v>43265</v>
      </c>
      <c r="G127" s="22">
        <v>43266</v>
      </c>
      <c r="H127" s="28">
        <v>43267</v>
      </c>
    </row>
    <row r="128" spans="2:8" ht="12.75">
      <c r="B128" s="21">
        <v>43268</v>
      </c>
      <c r="C128" s="22">
        <v>43269</v>
      </c>
      <c r="D128" s="22">
        <v>43270</v>
      </c>
      <c r="E128" s="22">
        <v>43271</v>
      </c>
      <c r="F128" s="22">
        <v>43272</v>
      </c>
      <c r="G128" s="22">
        <v>43273</v>
      </c>
      <c r="H128" s="28">
        <v>43274</v>
      </c>
    </row>
    <row r="129" spans="2:8" ht="12.75">
      <c r="B129" s="21">
        <v>43275</v>
      </c>
      <c r="C129" s="22">
        <v>43276</v>
      </c>
      <c r="D129" s="22">
        <v>43277</v>
      </c>
      <c r="E129" s="22">
        <v>43278</v>
      </c>
      <c r="F129" s="22">
        <v>43279</v>
      </c>
      <c r="G129" s="22">
        <v>43280</v>
      </c>
      <c r="H129" s="28">
        <v>43281</v>
      </c>
    </row>
    <row r="130" spans="2:8" ht="12.75">
      <c r="B130" s="21">
        <v>43282</v>
      </c>
      <c r="C130" s="22">
        <v>43283</v>
      </c>
      <c r="D130" s="22">
        <v>43284</v>
      </c>
      <c r="E130" s="22">
        <v>43285</v>
      </c>
      <c r="F130" s="22">
        <v>43286</v>
      </c>
      <c r="G130" s="22">
        <v>43287</v>
      </c>
      <c r="H130" s="28">
        <v>43288</v>
      </c>
    </row>
    <row r="131" spans="2:8" ht="12.75">
      <c r="B131" s="21">
        <v>43289</v>
      </c>
      <c r="C131" s="22">
        <v>43290</v>
      </c>
      <c r="D131" s="22">
        <v>43291</v>
      </c>
      <c r="E131" s="22">
        <v>43292</v>
      </c>
      <c r="F131" s="22">
        <v>43293</v>
      </c>
      <c r="G131" s="22">
        <v>43294</v>
      </c>
      <c r="H131" s="28">
        <v>43295</v>
      </c>
    </row>
    <row r="132" spans="2:8" ht="12.75">
      <c r="B132" s="21">
        <v>43296</v>
      </c>
      <c r="C132" s="22">
        <v>43297</v>
      </c>
      <c r="D132" s="22">
        <v>43298</v>
      </c>
      <c r="E132" s="22">
        <v>43299</v>
      </c>
      <c r="F132" s="22">
        <v>43300</v>
      </c>
      <c r="G132" s="22">
        <v>43301</v>
      </c>
      <c r="H132" s="28">
        <v>43302</v>
      </c>
    </row>
    <row r="133" spans="2:8" ht="12.75">
      <c r="B133" s="21">
        <v>43303</v>
      </c>
      <c r="C133" s="22">
        <v>43304</v>
      </c>
      <c r="D133" s="22">
        <v>43305</v>
      </c>
      <c r="E133" s="22">
        <v>43306</v>
      </c>
      <c r="F133" s="22">
        <v>43307</v>
      </c>
      <c r="G133" s="22">
        <v>43308</v>
      </c>
      <c r="H133" s="28">
        <v>43309</v>
      </c>
    </row>
    <row r="134" spans="2:8" ht="12.75">
      <c r="B134" s="21">
        <v>43310</v>
      </c>
      <c r="C134" s="22">
        <v>43311</v>
      </c>
      <c r="D134" s="22">
        <v>43312</v>
      </c>
      <c r="E134" s="22">
        <v>43313</v>
      </c>
      <c r="F134" s="22">
        <v>43314</v>
      </c>
      <c r="G134" s="22">
        <v>43315</v>
      </c>
      <c r="H134" s="28">
        <v>43316</v>
      </c>
    </row>
    <row r="135" spans="2:8" ht="12.75">
      <c r="B135" s="21">
        <v>43317</v>
      </c>
      <c r="C135" s="22">
        <v>43318</v>
      </c>
      <c r="D135" s="22">
        <v>43319</v>
      </c>
      <c r="E135" s="22">
        <v>43320</v>
      </c>
      <c r="F135" s="22">
        <v>43321</v>
      </c>
      <c r="G135" s="22">
        <v>43322</v>
      </c>
      <c r="H135" s="28">
        <v>43323</v>
      </c>
    </row>
    <row r="136" spans="2:8" ht="12.75">
      <c r="B136" s="21">
        <v>43324</v>
      </c>
      <c r="C136" s="22">
        <v>43325</v>
      </c>
      <c r="D136" s="22">
        <v>43326</v>
      </c>
      <c r="E136" s="22">
        <v>43327</v>
      </c>
      <c r="F136" s="22">
        <v>43328</v>
      </c>
      <c r="G136" s="22">
        <v>43329</v>
      </c>
      <c r="H136" s="28">
        <v>43330</v>
      </c>
    </row>
    <row r="137" spans="2:8" ht="12.75">
      <c r="B137" s="21">
        <v>43331</v>
      </c>
      <c r="C137" s="22">
        <v>43332</v>
      </c>
      <c r="D137" s="22">
        <v>43333</v>
      </c>
      <c r="E137" s="22">
        <v>43334</v>
      </c>
      <c r="F137" s="22">
        <v>43335</v>
      </c>
      <c r="G137" s="22">
        <v>43336</v>
      </c>
      <c r="H137" s="28">
        <v>43337</v>
      </c>
    </row>
    <row r="138" spans="2:8" ht="12.75">
      <c r="B138" s="21">
        <v>43338</v>
      </c>
      <c r="C138" s="22">
        <v>43339</v>
      </c>
      <c r="D138" s="22">
        <v>43340</v>
      </c>
      <c r="E138" s="22">
        <v>43341</v>
      </c>
      <c r="F138" s="22">
        <v>43342</v>
      </c>
      <c r="G138" s="22">
        <v>43343</v>
      </c>
      <c r="H138" s="28">
        <v>43344</v>
      </c>
    </row>
    <row r="139" spans="2:8" ht="12.75">
      <c r="B139" s="21">
        <v>43345</v>
      </c>
      <c r="C139" s="22">
        <v>43346</v>
      </c>
      <c r="D139" s="22">
        <v>43347</v>
      </c>
      <c r="E139" s="22">
        <v>43348</v>
      </c>
      <c r="F139" s="22">
        <v>43349</v>
      </c>
      <c r="G139" s="22">
        <v>43350</v>
      </c>
      <c r="H139" s="28">
        <v>43351</v>
      </c>
    </row>
    <row r="140" spans="2:8" ht="12.75">
      <c r="B140" s="21">
        <v>43352</v>
      </c>
      <c r="C140" s="22">
        <v>43353</v>
      </c>
      <c r="D140" s="22">
        <v>43354</v>
      </c>
      <c r="E140" s="22">
        <v>43355</v>
      </c>
      <c r="F140" s="22">
        <v>43356</v>
      </c>
      <c r="G140" s="22">
        <v>43357</v>
      </c>
      <c r="H140" s="28">
        <v>43358</v>
      </c>
    </row>
    <row r="141" spans="2:8" ht="12.75">
      <c r="B141" s="21">
        <v>43359</v>
      </c>
      <c r="C141" s="22">
        <v>43360</v>
      </c>
      <c r="D141" s="22">
        <v>43361</v>
      </c>
      <c r="E141" s="22">
        <v>43362</v>
      </c>
      <c r="F141" s="22">
        <v>43363</v>
      </c>
      <c r="G141" s="22">
        <v>43364</v>
      </c>
      <c r="H141" s="28">
        <v>43365</v>
      </c>
    </row>
    <row r="142" spans="2:8" ht="12.75">
      <c r="B142" s="21">
        <v>43366</v>
      </c>
      <c r="C142" s="22">
        <v>43367</v>
      </c>
      <c r="D142" s="22">
        <v>43368</v>
      </c>
      <c r="E142" s="22">
        <v>43369</v>
      </c>
      <c r="F142" s="22">
        <v>43370</v>
      </c>
      <c r="G142" s="22">
        <v>43371</v>
      </c>
      <c r="H142" s="28">
        <v>43372</v>
      </c>
    </row>
    <row r="143" spans="2:8" ht="12.75">
      <c r="B143" s="21">
        <v>43373</v>
      </c>
      <c r="C143" s="22">
        <v>43374</v>
      </c>
      <c r="D143" s="22">
        <v>43375</v>
      </c>
      <c r="E143" s="22">
        <v>43376</v>
      </c>
      <c r="F143" s="22">
        <v>43377</v>
      </c>
      <c r="G143" s="22">
        <v>43378</v>
      </c>
      <c r="H143" s="28">
        <v>43379</v>
      </c>
    </row>
    <row r="144" spans="2:8" ht="12.75">
      <c r="B144" s="21">
        <v>43380</v>
      </c>
      <c r="C144" s="22">
        <v>43381</v>
      </c>
      <c r="D144" s="22">
        <v>43382</v>
      </c>
      <c r="E144" s="22">
        <v>43383</v>
      </c>
      <c r="F144" s="22">
        <v>43384</v>
      </c>
      <c r="G144" s="22">
        <v>43385</v>
      </c>
      <c r="H144" s="28">
        <v>43386</v>
      </c>
    </row>
    <row r="145" spans="2:8" ht="12.75">
      <c r="B145" s="21">
        <v>43387</v>
      </c>
      <c r="C145" s="22">
        <v>43388</v>
      </c>
      <c r="D145" s="22">
        <v>43389</v>
      </c>
      <c r="E145" s="22">
        <v>43390</v>
      </c>
      <c r="F145" s="22">
        <v>43391</v>
      </c>
      <c r="G145" s="22">
        <v>43392</v>
      </c>
      <c r="H145" s="28">
        <v>43393</v>
      </c>
    </row>
    <row r="146" spans="2:8" ht="12.75">
      <c r="B146" s="21">
        <v>43394</v>
      </c>
      <c r="C146" s="22">
        <v>43395</v>
      </c>
      <c r="D146" s="22">
        <v>43396</v>
      </c>
      <c r="E146" s="22">
        <v>43397</v>
      </c>
      <c r="F146" s="22">
        <v>43398</v>
      </c>
      <c r="G146" s="22">
        <v>43399</v>
      </c>
      <c r="H146" s="28">
        <v>43400</v>
      </c>
    </row>
    <row r="147" spans="2:8" ht="12.75">
      <c r="B147" s="21">
        <v>43401</v>
      </c>
      <c r="C147" s="22">
        <v>43402</v>
      </c>
      <c r="D147" s="22">
        <v>43403</v>
      </c>
      <c r="E147" s="22">
        <v>43404</v>
      </c>
      <c r="F147" s="22">
        <v>43405</v>
      </c>
      <c r="G147" s="22">
        <v>43406</v>
      </c>
      <c r="H147" s="28">
        <v>43407</v>
      </c>
    </row>
    <row r="148" spans="2:8" ht="12.75">
      <c r="B148" s="21">
        <v>43408</v>
      </c>
      <c r="C148" s="22">
        <v>43409</v>
      </c>
      <c r="D148" s="22">
        <v>43410</v>
      </c>
      <c r="E148" s="22">
        <v>43411</v>
      </c>
      <c r="F148" s="22">
        <v>43412</v>
      </c>
      <c r="G148" s="22">
        <v>43413</v>
      </c>
      <c r="H148" s="28">
        <v>43414</v>
      </c>
    </row>
    <row r="149" spans="2:8" ht="12.75">
      <c r="B149" s="21">
        <v>43415</v>
      </c>
      <c r="C149" s="22">
        <v>43416</v>
      </c>
      <c r="D149" s="22">
        <v>43417</v>
      </c>
      <c r="E149" s="22">
        <v>43418</v>
      </c>
      <c r="F149" s="22">
        <v>43419</v>
      </c>
      <c r="G149" s="22">
        <v>43420</v>
      </c>
      <c r="H149" s="28">
        <v>43421</v>
      </c>
    </row>
    <row r="150" spans="2:8" ht="12.75">
      <c r="B150" s="21">
        <v>43422</v>
      </c>
      <c r="C150" s="22">
        <v>43423</v>
      </c>
      <c r="D150" s="22">
        <v>43424</v>
      </c>
      <c r="E150" s="22">
        <v>43425</v>
      </c>
      <c r="F150" s="22">
        <v>43426</v>
      </c>
      <c r="G150" s="22">
        <v>43427</v>
      </c>
      <c r="H150" s="28">
        <v>43428</v>
      </c>
    </row>
    <row r="151" spans="2:8" ht="12.75">
      <c r="B151" s="21">
        <v>43429</v>
      </c>
      <c r="C151" s="22">
        <v>43430</v>
      </c>
      <c r="D151" s="22">
        <v>43431</v>
      </c>
      <c r="E151" s="22">
        <v>43432</v>
      </c>
      <c r="F151" s="22">
        <v>43433</v>
      </c>
      <c r="G151" s="22">
        <v>43434</v>
      </c>
      <c r="H151" s="28">
        <v>43435</v>
      </c>
    </row>
    <row r="152" spans="2:8" ht="12.75">
      <c r="B152" s="21">
        <v>43436</v>
      </c>
      <c r="C152" s="22">
        <v>43437</v>
      </c>
      <c r="D152" s="22">
        <v>43438</v>
      </c>
      <c r="E152" s="22">
        <v>43439</v>
      </c>
      <c r="F152" s="22">
        <v>43440</v>
      </c>
      <c r="G152" s="22">
        <v>43441</v>
      </c>
      <c r="H152" s="28">
        <v>43442</v>
      </c>
    </row>
    <row r="153" spans="2:8" ht="12.75">
      <c r="B153" s="21">
        <v>43443</v>
      </c>
      <c r="C153" s="22">
        <v>43444</v>
      </c>
      <c r="D153" s="22">
        <v>43445</v>
      </c>
      <c r="E153" s="22">
        <v>43446</v>
      </c>
      <c r="F153" s="22">
        <v>43447</v>
      </c>
      <c r="G153" s="22">
        <v>43448</v>
      </c>
      <c r="H153" s="28">
        <v>43449</v>
      </c>
    </row>
    <row r="154" spans="2:8" ht="12.75">
      <c r="B154" s="21">
        <v>43450</v>
      </c>
      <c r="C154" s="22">
        <v>43451</v>
      </c>
      <c r="D154" s="22">
        <v>43452</v>
      </c>
      <c r="E154" s="22">
        <v>43453</v>
      </c>
      <c r="F154" s="22">
        <v>43454</v>
      </c>
      <c r="G154" s="22">
        <v>43455</v>
      </c>
      <c r="H154" s="28">
        <v>43456</v>
      </c>
    </row>
    <row r="155" spans="2:8" ht="12.75">
      <c r="B155" s="21">
        <v>43457</v>
      </c>
      <c r="C155" s="22">
        <v>43458</v>
      </c>
      <c r="D155" s="22">
        <v>43459</v>
      </c>
      <c r="E155" s="22">
        <v>43460</v>
      </c>
      <c r="F155" s="22">
        <v>43461</v>
      </c>
      <c r="G155" s="22">
        <v>43462</v>
      </c>
      <c r="H155" s="28">
        <v>43463</v>
      </c>
    </row>
    <row r="156" spans="2:8" ht="12.75">
      <c r="B156" s="59">
        <v>43464</v>
      </c>
      <c r="C156" s="60">
        <v>43465</v>
      </c>
      <c r="D156" s="60">
        <v>43466</v>
      </c>
      <c r="E156" s="60">
        <v>43467</v>
      </c>
      <c r="F156" s="60">
        <v>43468</v>
      </c>
      <c r="G156" s="60">
        <v>43469</v>
      </c>
      <c r="H156" s="61">
        <v>43470</v>
      </c>
    </row>
  </sheetData>
  <sheetProtection selectLockedCells="1" selectUnlockedCells="1"/>
  <mergeCells count="11">
    <mergeCell ref="B2:H3"/>
    <mergeCell ref="L4:N4"/>
    <mergeCell ref="J10:T10"/>
    <mergeCell ref="J11:T11"/>
    <mergeCell ref="J12:T12"/>
    <mergeCell ref="J13:T13"/>
    <mergeCell ref="J14:T14"/>
    <mergeCell ref="J17:T17"/>
    <mergeCell ref="J19:T20"/>
    <mergeCell ref="J21:T22"/>
    <mergeCell ref="J23:T24"/>
  </mergeCells>
  <conditionalFormatting sqref="A4:A31 B4:H156">
    <cfRule type="cellIs" priority="1" dxfId="0" operator="equal" stopIfTrue="1">
      <formula>$K$5</formula>
    </cfRule>
  </conditionalFormatting>
  <printOptions/>
  <pageMargins left="0.5118055555555555" right="0.5118055555555555" top="0.7875" bottom="0.7875" header="0.5118055555555555" footer="0.5118055555555555"/>
  <pageSetup horizontalDpi="300" verticalDpi="300" orientation="portrait"/>
  <legacyDrawing r:id="rId2"/>
</worksheet>
</file>

<file path=xl/worksheets/sheet2.xml><?xml version="1.0" encoding="utf-8"?>
<worksheet xmlns="http://schemas.openxmlformats.org/spreadsheetml/2006/main" xmlns:r="http://schemas.openxmlformats.org/officeDocument/2006/relationships">
  <dimension ref="A1:T56"/>
  <sheetViews>
    <sheetView zoomScale="75" zoomScaleNormal="75" workbookViewId="0" topLeftCell="A1">
      <selection activeCell="L7" activeCellId="1" sqref="L10 L7"/>
    </sheetView>
  </sheetViews>
  <sheetFormatPr defaultColWidth="9.140625" defaultRowHeight="15"/>
  <cols>
    <col min="1" max="1" width="3.00390625" style="0" customWidth="1"/>
    <col min="2" max="2" width="8.8515625" style="0" customWidth="1"/>
    <col min="3" max="3" width="32.421875" style="0" customWidth="1"/>
    <col min="4" max="4" width="7.140625" style="0" customWidth="1"/>
    <col min="5" max="6" width="0" style="0" hidden="1" customWidth="1"/>
    <col min="7" max="13" width="7.7109375" style="0" customWidth="1"/>
    <col min="14" max="14" width="7.140625" style="0" customWidth="1"/>
    <col min="15" max="15" width="8.57421875" style="0" customWidth="1"/>
    <col min="16" max="16" width="9.28125" style="0" customWidth="1"/>
    <col min="17" max="17" width="9.7109375" style="0" customWidth="1"/>
    <col min="19" max="19" width="0" style="0" hidden="1" customWidth="1"/>
    <col min="20" max="20" width="12.140625" style="0" customWidth="1"/>
  </cols>
  <sheetData>
    <row r="1" spans="9:16" ht="15">
      <c r="I1" s="62"/>
      <c r="J1" s="62"/>
      <c r="K1" s="62"/>
      <c r="L1" s="62"/>
      <c r="N1" s="62"/>
      <c r="O1" s="62" t="s">
        <v>30</v>
      </c>
      <c r="P1" s="62"/>
    </row>
    <row r="2" spans="9:16" ht="15">
      <c r="I2" s="62"/>
      <c r="J2" s="62"/>
      <c r="K2" s="62"/>
      <c r="L2" s="62"/>
      <c r="N2" s="62"/>
      <c r="O2" s="62"/>
      <c r="P2" s="62"/>
    </row>
    <row r="4" spans="2:17" ht="27" customHeight="1">
      <c r="B4" s="63" t="s">
        <v>31</v>
      </c>
      <c r="C4" s="63"/>
      <c r="D4" s="63"/>
      <c r="E4" s="63"/>
      <c r="F4" s="63"/>
      <c r="G4" s="64" t="s">
        <v>32</v>
      </c>
      <c r="H4" s="64" t="s">
        <v>33</v>
      </c>
      <c r="I4" s="64" t="s">
        <v>34</v>
      </c>
      <c r="J4" s="64" t="s">
        <v>35</v>
      </c>
      <c r="K4" s="64" t="s">
        <v>36</v>
      </c>
      <c r="L4" s="64" t="s">
        <v>37</v>
      </c>
      <c r="M4" s="65" t="s">
        <v>38</v>
      </c>
      <c r="N4" s="66" t="s">
        <v>39</v>
      </c>
      <c r="O4" s="67" t="s">
        <v>40</v>
      </c>
      <c r="P4" s="67" t="s">
        <v>41</v>
      </c>
      <c r="Q4" s="68" t="s">
        <v>42</v>
      </c>
    </row>
    <row r="5" spans="2:17" ht="15">
      <c r="B5" s="69" t="s">
        <v>43</v>
      </c>
      <c r="C5" s="70" t="s">
        <v>44</v>
      </c>
      <c r="D5" s="71"/>
      <c r="E5" s="71"/>
      <c r="F5" s="71"/>
      <c r="G5" s="72">
        <v>8</v>
      </c>
      <c r="H5" s="72">
        <v>2</v>
      </c>
      <c r="I5" s="72">
        <v>8</v>
      </c>
      <c r="J5" s="72">
        <v>2</v>
      </c>
      <c r="K5" s="72">
        <v>8</v>
      </c>
      <c r="L5" s="72">
        <v>2</v>
      </c>
      <c r="M5" s="73"/>
      <c r="N5" s="74">
        <f>(G5+H5+I5+J5+K5+L5)/3</f>
        <v>10</v>
      </c>
      <c r="O5" s="75"/>
      <c r="P5" s="75"/>
      <c r="Q5" s="76"/>
    </row>
    <row r="6" spans="2:17" ht="15">
      <c r="B6" s="69" t="s">
        <v>45</v>
      </c>
      <c r="C6" s="77" t="s">
        <v>46</v>
      </c>
      <c r="D6" s="78" t="s">
        <v>47</v>
      </c>
      <c r="E6" s="78"/>
      <c r="F6" s="78" t="s">
        <v>48</v>
      </c>
      <c r="G6" s="73">
        <v>8</v>
      </c>
      <c r="H6" s="73">
        <v>2</v>
      </c>
      <c r="I6" s="73">
        <v>8</v>
      </c>
      <c r="J6" s="73">
        <v>2</v>
      </c>
      <c r="K6" s="73">
        <v>8</v>
      </c>
      <c r="L6" s="79">
        <v>2</v>
      </c>
      <c r="M6" s="73"/>
      <c r="N6" s="74">
        <f>(G6+H6+I6+J6+K6+L6)/3</f>
        <v>10</v>
      </c>
      <c r="O6" s="80"/>
      <c r="P6" s="80"/>
      <c r="Q6" s="81" t="s">
        <v>49</v>
      </c>
    </row>
    <row r="7" spans="1:17" ht="15">
      <c r="A7">
        <v>1</v>
      </c>
      <c r="B7" s="82" t="s">
        <v>50</v>
      </c>
      <c r="C7" s="83" t="s">
        <v>51</v>
      </c>
      <c r="D7" s="84" t="s">
        <v>52</v>
      </c>
      <c r="E7" s="84">
        <v>11</v>
      </c>
      <c r="F7" s="84" t="s">
        <v>53</v>
      </c>
      <c r="G7" s="85"/>
      <c r="H7" s="85"/>
      <c r="I7" s="85"/>
      <c r="J7" s="85"/>
      <c r="K7" s="85"/>
      <c r="L7" s="86"/>
      <c r="M7" s="86"/>
      <c r="N7" s="87">
        <f>(G7+H7+I7+J7+K7+L7)/3</f>
        <v>0</v>
      </c>
      <c r="O7" s="88"/>
      <c r="P7" s="89"/>
      <c r="Q7" s="90"/>
    </row>
    <row r="8" spans="1:19" ht="15">
      <c r="A8">
        <v>2</v>
      </c>
      <c r="B8" s="91" t="s">
        <v>54</v>
      </c>
      <c r="C8" s="92" t="s">
        <v>55</v>
      </c>
      <c r="D8" s="93" t="s">
        <v>52</v>
      </c>
      <c r="E8" s="93">
        <v>11</v>
      </c>
      <c r="F8" s="93" t="s">
        <v>56</v>
      </c>
      <c r="G8" s="94"/>
      <c r="H8" s="94"/>
      <c r="I8" s="94"/>
      <c r="J8" s="94"/>
      <c r="K8" s="94"/>
      <c r="L8" s="95"/>
      <c r="M8" s="95"/>
      <c r="N8" s="96">
        <f>(G8+H8+I8+J8+K8+L8)/3</f>
        <v>0</v>
      </c>
      <c r="O8" s="96"/>
      <c r="P8" s="97"/>
      <c r="Q8" s="90"/>
      <c r="S8">
        <v>58</v>
      </c>
    </row>
    <row r="9" spans="1:19" ht="15">
      <c r="A9">
        <v>3</v>
      </c>
      <c r="B9" s="98" t="s">
        <v>57</v>
      </c>
      <c r="C9" s="99" t="s">
        <v>58</v>
      </c>
      <c r="D9" s="100" t="s">
        <v>52</v>
      </c>
      <c r="E9" s="100">
        <v>11</v>
      </c>
      <c r="F9" s="100" t="s">
        <v>59</v>
      </c>
      <c r="G9" s="101"/>
      <c r="H9" s="101"/>
      <c r="I9" s="101"/>
      <c r="J9" s="101"/>
      <c r="K9" s="101"/>
      <c r="L9" s="102"/>
      <c r="M9" s="102"/>
      <c r="N9" s="96">
        <f>(G9+H9+I9+J9+K9+L9)/3</f>
        <v>0</v>
      </c>
      <c r="O9" s="96"/>
      <c r="P9" s="97"/>
      <c r="Q9" s="90"/>
      <c r="S9">
        <v>58</v>
      </c>
    </row>
    <row r="10" spans="2:17" ht="15">
      <c r="B10" s="91"/>
      <c r="C10" s="92"/>
      <c r="D10" s="93"/>
      <c r="E10" s="93"/>
      <c r="F10" s="93"/>
      <c r="G10" s="94"/>
      <c r="H10" s="94"/>
      <c r="I10" s="94"/>
      <c r="J10" s="94"/>
      <c r="K10" s="94"/>
      <c r="L10" s="95"/>
      <c r="M10" s="95"/>
      <c r="N10" s="96"/>
      <c r="O10" s="96"/>
      <c r="P10" s="97"/>
      <c r="Q10" s="90"/>
    </row>
    <row r="11" spans="2:17" ht="15">
      <c r="B11" s="98"/>
      <c r="C11" s="99"/>
      <c r="D11" s="100"/>
      <c r="E11" s="100"/>
      <c r="F11" s="100"/>
      <c r="G11" s="101"/>
      <c r="H11" s="101"/>
      <c r="I11" s="101"/>
      <c r="J11" s="101"/>
      <c r="K11" s="101"/>
      <c r="L11" s="102"/>
      <c r="M11" s="102"/>
      <c r="N11" s="96"/>
      <c r="O11" s="96"/>
      <c r="P11" s="97"/>
      <c r="Q11" s="90"/>
    </row>
    <row r="12" spans="2:19" ht="15">
      <c r="B12" s="91"/>
      <c r="C12" s="92"/>
      <c r="D12" s="93"/>
      <c r="E12" s="93"/>
      <c r="F12" s="93"/>
      <c r="G12" s="94"/>
      <c r="H12" s="94"/>
      <c r="I12" s="94"/>
      <c r="J12" s="94"/>
      <c r="K12" s="94"/>
      <c r="L12" s="95"/>
      <c r="M12" s="95"/>
      <c r="N12" s="96"/>
      <c r="O12" s="96"/>
      <c r="P12" s="97"/>
      <c r="Q12" s="90"/>
      <c r="S12">
        <v>2</v>
      </c>
    </row>
    <row r="13" spans="2:19" ht="15">
      <c r="B13" s="98"/>
      <c r="C13" s="99"/>
      <c r="D13" s="100"/>
      <c r="E13" s="100"/>
      <c r="F13" s="100"/>
      <c r="G13" s="101"/>
      <c r="H13" s="101"/>
      <c r="I13" s="101"/>
      <c r="J13" s="101"/>
      <c r="K13" s="101"/>
      <c r="L13" s="102"/>
      <c r="M13" s="102"/>
      <c r="N13" s="96"/>
      <c r="O13" s="96"/>
      <c r="P13" s="97"/>
      <c r="Q13" s="90"/>
      <c r="S13">
        <v>58</v>
      </c>
    </row>
    <row r="14" spans="2:17" ht="15">
      <c r="B14" s="91"/>
      <c r="C14" s="92"/>
      <c r="D14" s="93"/>
      <c r="E14" s="93"/>
      <c r="F14" s="93"/>
      <c r="G14" s="94"/>
      <c r="H14" s="94"/>
      <c r="I14" s="94"/>
      <c r="J14" s="94"/>
      <c r="K14" s="94"/>
      <c r="L14" s="95"/>
      <c r="M14" s="95"/>
      <c r="N14" s="96"/>
      <c r="O14" s="96"/>
      <c r="P14" s="97"/>
      <c r="Q14" s="90"/>
    </row>
    <row r="15" spans="2:19" ht="15">
      <c r="B15" s="98"/>
      <c r="C15" s="99"/>
      <c r="D15" s="100"/>
      <c r="E15" s="100"/>
      <c r="F15" s="100"/>
      <c r="G15" s="101"/>
      <c r="H15" s="101"/>
      <c r="I15" s="101"/>
      <c r="J15" s="101"/>
      <c r="K15" s="101"/>
      <c r="L15" s="102"/>
      <c r="M15" s="102"/>
      <c r="N15" s="96"/>
      <c r="O15" s="96"/>
      <c r="P15" s="97"/>
      <c r="Q15" s="90"/>
      <c r="S15">
        <v>58</v>
      </c>
    </row>
    <row r="16" spans="2:19" ht="15">
      <c r="B16" s="91"/>
      <c r="C16" s="92"/>
      <c r="D16" s="93"/>
      <c r="E16" s="93"/>
      <c r="F16" s="93"/>
      <c r="G16" s="94"/>
      <c r="H16" s="94"/>
      <c r="I16" s="94"/>
      <c r="J16" s="94"/>
      <c r="K16" s="94"/>
      <c r="L16" s="95"/>
      <c r="M16" s="95"/>
      <c r="N16" s="96"/>
      <c r="O16" s="96"/>
      <c r="P16" s="97"/>
      <c r="Q16" s="90"/>
      <c r="S16">
        <v>60</v>
      </c>
    </row>
    <row r="17" spans="2:20" ht="15">
      <c r="B17" s="98"/>
      <c r="C17" s="99"/>
      <c r="D17" s="100"/>
      <c r="E17" s="100"/>
      <c r="F17" s="100"/>
      <c r="G17" s="101"/>
      <c r="H17" s="101"/>
      <c r="I17" s="101"/>
      <c r="J17" s="101"/>
      <c r="K17" s="101"/>
      <c r="L17" s="102"/>
      <c r="M17" s="102"/>
      <c r="N17" s="96"/>
      <c r="O17" s="96"/>
      <c r="P17" s="97"/>
      <c r="Q17" s="90"/>
      <c r="S17">
        <v>10</v>
      </c>
      <c r="T17" s="103"/>
    </row>
    <row r="18" spans="2:19" ht="15">
      <c r="B18" s="91"/>
      <c r="C18" s="92"/>
      <c r="D18" s="93"/>
      <c r="E18" s="93"/>
      <c r="F18" s="93"/>
      <c r="G18" s="94"/>
      <c r="H18" s="94"/>
      <c r="I18" s="94"/>
      <c r="J18" s="94"/>
      <c r="K18" s="94"/>
      <c r="L18" s="95"/>
      <c r="M18" s="95"/>
      <c r="N18" s="96"/>
      <c r="O18" s="96"/>
      <c r="P18" s="97"/>
      <c r="Q18" s="90"/>
      <c r="S18">
        <v>10</v>
      </c>
    </row>
    <row r="19" spans="2:19" ht="15">
      <c r="B19" s="98"/>
      <c r="C19" s="99"/>
      <c r="D19" s="100"/>
      <c r="E19" s="100"/>
      <c r="F19" s="100"/>
      <c r="G19" s="101"/>
      <c r="H19" s="101"/>
      <c r="I19" s="101"/>
      <c r="J19" s="101"/>
      <c r="K19" s="101"/>
      <c r="L19" s="102"/>
      <c r="M19" s="102"/>
      <c r="N19" s="96"/>
      <c r="O19" s="96"/>
      <c r="P19" s="97"/>
      <c r="Q19" s="90"/>
      <c r="S19">
        <v>60</v>
      </c>
    </row>
    <row r="20" spans="2:17" ht="15">
      <c r="B20" s="91"/>
      <c r="C20" s="92"/>
      <c r="D20" s="93"/>
      <c r="E20" s="93"/>
      <c r="F20" s="93"/>
      <c r="G20" s="94"/>
      <c r="H20" s="94"/>
      <c r="I20" s="94"/>
      <c r="J20" s="94"/>
      <c r="K20" s="94"/>
      <c r="L20" s="95"/>
      <c r="M20" s="95"/>
      <c r="N20" s="96"/>
      <c r="O20" s="96"/>
      <c r="P20" s="97"/>
      <c r="Q20" s="90"/>
    </row>
    <row r="21" spans="2:17" ht="15">
      <c r="B21" s="98"/>
      <c r="C21" s="99"/>
      <c r="D21" s="100"/>
      <c r="E21" s="100"/>
      <c r="F21" s="100"/>
      <c r="G21" s="101"/>
      <c r="H21" s="101"/>
      <c r="I21" s="101"/>
      <c r="J21" s="101"/>
      <c r="K21" s="101"/>
      <c r="L21" s="102"/>
      <c r="M21" s="102"/>
      <c r="N21" s="96"/>
      <c r="O21" s="96"/>
      <c r="P21" s="97"/>
      <c r="Q21" s="90"/>
    </row>
    <row r="22" spans="2:19" ht="15">
      <c r="B22" s="91"/>
      <c r="C22" s="92"/>
      <c r="D22" s="93"/>
      <c r="E22" s="93"/>
      <c r="F22" s="93"/>
      <c r="G22" s="94"/>
      <c r="H22" s="94"/>
      <c r="I22" s="94"/>
      <c r="J22" s="94"/>
      <c r="K22" s="94"/>
      <c r="L22" s="95"/>
      <c r="M22" s="95"/>
      <c r="N22" s="96"/>
      <c r="O22" s="96"/>
      <c r="P22" s="97"/>
      <c r="Q22" s="90"/>
      <c r="S22">
        <v>4</v>
      </c>
    </row>
    <row r="23" spans="2:19" ht="15">
      <c r="B23" s="98"/>
      <c r="C23" s="99"/>
      <c r="D23" s="100"/>
      <c r="E23" s="100"/>
      <c r="F23" s="100"/>
      <c r="G23" s="101"/>
      <c r="H23" s="101"/>
      <c r="I23" s="101"/>
      <c r="J23" s="101"/>
      <c r="K23" s="101"/>
      <c r="L23" s="102"/>
      <c r="M23" s="102"/>
      <c r="N23" s="96"/>
      <c r="O23" s="96"/>
      <c r="P23" s="97"/>
      <c r="Q23" s="90"/>
      <c r="S23">
        <v>10</v>
      </c>
    </row>
    <row r="24" spans="2:17" ht="15">
      <c r="B24" s="91"/>
      <c r="C24" s="92"/>
      <c r="D24" s="93"/>
      <c r="E24" s="93"/>
      <c r="F24" s="93"/>
      <c r="G24" s="94"/>
      <c r="H24" s="94"/>
      <c r="I24" s="94"/>
      <c r="J24" s="94"/>
      <c r="K24" s="94"/>
      <c r="L24" s="95"/>
      <c r="M24" s="95"/>
      <c r="N24" s="96"/>
      <c r="O24" s="96"/>
      <c r="P24" s="97"/>
      <c r="Q24" s="90"/>
    </row>
    <row r="25" spans="2:19" ht="12.75">
      <c r="B25" s="98"/>
      <c r="C25" s="99"/>
      <c r="D25" s="100"/>
      <c r="E25" s="100"/>
      <c r="F25" s="100"/>
      <c r="G25" s="101"/>
      <c r="H25" s="101"/>
      <c r="I25" s="101"/>
      <c r="J25" s="101"/>
      <c r="K25" s="101"/>
      <c r="L25" s="102"/>
      <c r="M25" s="102"/>
      <c r="N25" s="96"/>
      <c r="O25" s="96"/>
      <c r="P25" s="97"/>
      <c r="Q25" s="90"/>
      <c r="S25">
        <v>10</v>
      </c>
    </row>
    <row r="26" spans="2:17" ht="12.75">
      <c r="B26" s="91"/>
      <c r="C26" s="92"/>
      <c r="D26" s="93"/>
      <c r="E26" s="93"/>
      <c r="F26" s="93"/>
      <c r="G26" s="94"/>
      <c r="H26" s="94"/>
      <c r="I26" s="94"/>
      <c r="J26" s="94"/>
      <c r="K26" s="94"/>
      <c r="L26" s="95"/>
      <c r="M26" s="95"/>
      <c r="N26" s="96"/>
      <c r="O26" s="96"/>
      <c r="P26" s="97"/>
      <c r="Q26" s="90"/>
    </row>
    <row r="27" spans="2:19" ht="12.75">
      <c r="B27" s="98"/>
      <c r="C27" s="99"/>
      <c r="D27" s="100"/>
      <c r="E27" s="100"/>
      <c r="F27" s="100"/>
      <c r="G27" s="101"/>
      <c r="H27" s="101"/>
      <c r="I27" s="101"/>
      <c r="J27" s="101"/>
      <c r="K27" s="101"/>
      <c r="L27" s="102"/>
      <c r="M27" s="102"/>
      <c r="N27" s="96"/>
      <c r="O27" s="96"/>
      <c r="P27" s="97"/>
      <c r="Q27" s="90"/>
      <c r="S27">
        <v>10</v>
      </c>
    </row>
    <row r="28" spans="2:17" ht="12.75">
      <c r="B28" s="91"/>
      <c r="C28" s="92"/>
      <c r="D28" s="93"/>
      <c r="E28" s="93"/>
      <c r="F28" s="93"/>
      <c r="G28" s="94"/>
      <c r="H28" s="94"/>
      <c r="I28" s="94"/>
      <c r="J28" s="94"/>
      <c r="K28" s="94"/>
      <c r="L28" s="92"/>
      <c r="M28" s="92"/>
      <c r="N28" s="96"/>
      <c r="O28" s="96"/>
      <c r="P28" s="97"/>
      <c r="Q28" s="90"/>
    </row>
    <row r="29" spans="2:17" ht="12.75">
      <c r="B29" s="98"/>
      <c r="C29" s="99"/>
      <c r="D29" s="100"/>
      <c r="E29" s="100"/>
      <c r="F29" s="100"/>
      <c r="G29" s="101"/>
      <c r="H29" s="101"/>
      <c r="I29" s="101"/>
      <c r="J29" s="101"/>
      <c r="K29" s="101"/>
      <c r="L29" s="104"/>
      <c r="M29" s="104"/>
      <c r="N29" s="96"/>
      <c r="O29" s="96"/>
      <c r="P29" s="97"/>
      <c r="Q29" s="90"/>
    </row>
    <row r="30" spans="2:17" ht="12.75">
      <c r="B30" s="91"/>
      <c r="C30" s="92"/>
      <c r="D30" s="93"/>
      <c r="E30" s="93"/>
      <c r="F30" s="93"/>
      <c r="G30" s="94"/>
      <c r="H30" s="94"/>
      <c r="I30" s="94"/>
      <c r="J30" s="94"/>
      <c r="K30" s="94"/>
      <c r="L30" s="92"/>
      <c r="M30" s="92"/>
      <c r="N30" s="96"/>
      <c r="O30" s="96"/>
      <c r="P30" s="97"/>
      <c r="Q30" s="90"/>
    </row>
    <row r="31" spans="2:17" ht="12.75">
      <c r="B31" s="98"/>
      <c r="C31" s="99"/>
      <c r="D31" s="100"/>
      <c r="E31" s="100"/>
      <c r="F31" s="100"/>
      <c r="G31" s="101"/>
      <c r="H31" s="101"/>
      <c r="I31" s="101"/>
      <c r="J31" s="101"/>
      <c r="K31" s="101"/>
      <c r="L31" s="104"/>
      <c r="M31" s="104"/>
      <c r="N31" s="96"/>
      <c r="O31" s="96"/>
      <c r="P31" s="97"/>
      <c r="Q31" s="90"/>
    </row>
    <row r="32" spans="2:17" ht="12.75">
      <c r="B32" s="91"/>
      <c r="C32" s="92"/>
      <c r="D32" s="93"/>
      <c r="E32" s="93"/>
      <c r="F32" s="93"/>
      <c r="G32" s="94"/>
      <c r="H32" s="94"/>
      <c r="I32" s="94"/>
      <c r="J32" s="94"/>
      <c r="K32" s="94"/>
      <c r="L32" s="92"/>
      <c r="M32" s="92"/>
      <c r="N32" s="96"/>
      <c r="O32" s="96"/>
      <c r="P32" s="97"/>
      <c r="Q32" s="90"/>
    </row>
    <row r="33" spans="2:17" ht="12.75">
      <c r="B33" s="98"/>
      <c r="C33" s="99"/>
      <c r="D33" s="100"/>
      <c r="E33" s="100"/>
      <c r="F33" s="100"/>
      <c r="G33" s="101"/>
      <c r="H33" s="101"/>
      <c r="I33" s="101"/>
      <c r="J33" s="101"/>
      <c r="K33" s="101"/>
      <c r="L33" s="104"/>
      <c r="M33" s="104"/>
      <c r="N33" s="96"/>
      <c r="O33" s="96"/>
      <c r="P33" s="97"/>
      <c r="Q33" s="90"/>
    </row>
    <row r="34" spans="2:17" ht="12.75">
      <c r="B34" s="91"/>
      <c r="C34" s="92"/>
      <c r="D34" s="93"/>
      <c r="E34" s="93"/>
      <c r="F34" s="93"/>
      <c r="G34" s="94"/>
      <c r="H34" s="94"/>
      <c r="I34" s="94"/>
      <c r="J34" s="94"/>
      <c r="K34" s="94"/>
      <c r="L34" s="92"/>
      <c r="M34" s="92"/>
      <c r="N34" s="96"/>
      <c r="O34" s="96"/>
      <c r="P34" s="97"/>
      <c r="Q34" s="90"/>
    </row>
    <row r="35" spans="2:17" ht="12.75">
      <c r="B35" s="98"/>
      <c r="C35" s="99"/>
      <c r="D35" s="100"/>
      <c r="E35" s="100"/>
      <c r="F35" s="100"/>
      <c r="G35" s="101"/>
      <c r="H35" s="101"/>
      <c r="I35" s="101"/>
      <c r="J35" s="101"/>
      <c r="K35" s="101"/>
      <c r="L35" s="104"/>
      <c r="M35" s="104"/>
      <c r="N35" s="96"/>
      <c r="O35" s="96"/>
      <c r="P35" s="97"/>
      <c r="Q35" s="90"/>
    </row>
    <row r="36" spans="2:17" ht="12.75">
      <c r="B36" s="91"/>
      <c r="C36" s="92"/>
      <c r="D36" s="93"/>
      <c r="E36" s="93"/>
      <c r="F36" s="93"/>
      <c r="G36" s="94"/>
      <c r="H36" s="94"/>
      <c r="I36" s="94"/>
      <c r="J36" s="94"/>
      <c r="K36" s="94"/>
      <c r="L36" s="92"/>
      <c r="M36" s="92"/>
      <c r="N36" s="96"/>
      <c r="O36" s="96"/>
      <c r="P36" s="97"/>
      <c r="Q36" s="90"/>
    </row>
    <row r="37" spans="2:17" ht="12.75">
      <c r="B37" s="98"/>
      <c r="C37" s="99"/>
      <c r="D37" s="100"/>
      <c r="E37" s="100"/>
      <c r="F37" s="100"/>
      <c r="G37" s="101"/>
      <c r="H37" s="101"/>
      <c r="I37" s="101"/>
      <c r="J37" s="101"/>
      <c r="K37" s="101"/>
      <c r="L37" s="104"/>
      <c r="M37" s="104"/>
      <c r="N37" s="96"/>
      <c r="O37" s="96"/>
      <c r="P37" s="97"/>
      <c r="Q37" s="90"/>
    </row>
    <row r="38" spans="2:17" ht="12.75">
      <c r="B38" s="91"/>
      <c r="C38" s="92"/>
      <c r="D38" s="93"/>
      <c r="E38" s="93"/>
      <c r="F38" s="93"/>
      <c r="G38" s="94"/>
      <c r="H38" s="94"/>
      <c r="I38" s="94"/>
      <c r="J38" s="94"/>
      <c r="K38" s="94"/>
      <c r="L38" s="92"/>
      <c r="M38" s="92"/>
      <c r="N38" s="96"/>
      <c r="O38" s="96"/>
      <c r="P38" s="97"/>
      <c r="Q38" s="90"/>
    </row>
    <row r="39" spans="2:17" ht="12.75">
      <c r="B39" s="98"/>
      <c r="C39" s="99"/>
      <c r="D39" s="100"/>
      <c r="E39" s="100"/>
      <c r="F39" s="100"/>
      <c r="G39" s="101"/>
      <c r="H39" s="101"/>
      <c r="I39" s="101"/>
      <c r="J39" s="101"/>
      <c r="K39" s="101"/>
      <c r="L39" s="104"/>
      <c r="M39" s="104"/>
      <c r="N39" s="96"/>
      <c r="O39" s="96"/>
      <c r="P39" s="97"/>
      <c r="Q39" s="90"/>
    </row>
    <row r="40" spans="2:17" ht="12.75">
      <c r="B40" s="91"/>
      <c r="C40" s="92"/>
      <c r="D40" s="93"/>
      <c r="E40" s="93"/>
      <c r="F40" s="93"/>
      <c r="G40" s="94"/>
      <c r="H40" s="94"/>
      <c r="I40" s="94"/>
      <c r="J40" s="94"/>
      <c r="K40" s="94"/>
      <c r="L40" s="92"/>
      <c r="M40" s="92"/>
      <c r="N40" s="96"/>
      <c r="O40" s="96"/>
      <c r="P40" s="97"/>
      <c r="Q40" s="90"/>
    </row>
    <row r="41" spans="2:17" ht="12.75">
      <c r="B41" s="98"/>
      <c r="C41" s="99"/>
      <c r="D41" s="100"/>
      <c r="E41" s="100"/>
      <c r="F41" s="100"/>
      <c r="G41" s="101"/>
      <c r="H41" s="101"/>
      <c r="I41" s="101"/>
      <c r="J41" s="101"/>
      <c r="K41" s="101"/>
      <c r="L41" s="104"/>
      <c r="M41" s="104"/>
      <c r="N41" s="96"/>
      <c r="O41" s="96"/>
      <c r="P41" s="97"/>
      <c r="Q41" s="90"/>
    </row>
    <row r="42" spans="2:17" ht="12.75">
      <c r="B42" s="91"/>
      <c r="C42" s="92"/>
      <c r="D42" s="93"/>
      <c r="E42" s="93"/>
      <c r="F42" s="93"/>
      <c r="G42" s="94"/>
      <c r="H42" s="94"/>
      <c r="I42" s="94"/>
      <c r="J42" s="94"/>
      <c r="K42" s="94"/>
      <c r="L42" s="92"/>
      <c r="M42" s="92"/>
      <c r="N42" s="96"/>
      <c r="O42" s="96"/>
      <c r="P42" s="97"/>
      <c r="Q42" s="90"/>
    </row>
    <row r="43" spans="2:17" ht="12.75">
      <c r="B43" s="98"/>
      <c r="C43" s="99"/>
      <c r="D43" s="100"/>
      <c r="E43" s="100"/>
      <c r="F43" s="100"/>
      <c r="G43" s="101"/>
      <c r="H43" s="101"/>
      <c r="I43" s="101"/>
      <c r="J43" s="101"/>
      <c r="K43" s="101"/>
      <c r="L43" s="104"/>
      <c r="M43" s="104"/>
      <c r="N43" s="96"/>
      <c r="O43" s="96"/>
      <c r="P43" s="97"/>
      <c r="Q43" s="90"/>
    </row>
    <row r="44" spans="2:17" ht="12.75">
      <c r="B44" s="91"/>
      <c r="C44" s="92"/>
      <c r="D44" s="93"/>
      <c r="E44" s="93"/>
      <c r="F44" s="93"/>
      <c r="G44" s="94"/>
      <c r="H44" s="94"/>
      <c r="I44" s="94"/>
      <c r="J44" s="94"/>
      <c r="K44" s="94"/>
      <c r="L44" s="92"/>
      <c r="M44" s="92"/>
      <c r="N44" s="96"/>
      <c r="O44" s="96"/>
      <c r="P44" s="97"/>
      <c r="Q44" s="90"/>
    </row>
    <row r="45" spans="2:17" ht="12.75">
      <c r="B45" s="98"/>
      <c r="C45" s="99"/>
      <c r="D45" s="100"/>
      <c r="E45" s="100"/>
      <c r="F45" s="100"/>
      <c r="G45" s="101"/>
      <c r="H45" s="101"/>
      <c r="I45" s="101"/>
      <c r="J45" s="101"/>
      <c r="K45" s="101"/>
      <c r="L45" s="104"/>
      <c r="M45" s="104"/>
      <c r="N45" s="96"/>
      <c r="O45" s="96"/>
      <c r="P45" s="97"/>
      <c r="Q45" s="90"/>
    </row>
    <row r="46" spans="2:17" ht="12.75">
      <c r="B46" s="91"/>
      <c r="C46" s="92"/>
      <c r="D46" s="93"/>
      <c r="E46" s="93"/>
      <c r="F46" s="93"/>
      <c r="G46" s="94"/>
      <c r="H46" s="94"/>
      <c r="I46" s="94"/>
      <c r="J46" s="94"/>
      <c r="K46" s="94"/>
      <c r="L46" s="92"/>
      <c r="M46" s="92"/>
      <c r="N46" s="96"/>
      <c r="O46" s="96"/>
      <c r="P46" s="97"/>
      <c r="Q46" s="90"/>
    </row>
    <row r="47" spans="2:17" ht="12.75">
      <c r="B47" s="98"/>
      <c r="C47" s="99"/>
      <c r="D47" s="100"/>
      <c r="E47" s="100"/>
      <c r="F47" s="100"/>
      <c r="G47" s="101"/>
      <c r="H47" s="101"/>
      <c r="I47" s="101"/>
      <c r="J47" s="101"/>
      <c r="K47" s="101"/>
      <c r="L47" s="104"/>
      <c r="M47" s="104"/>
      <c r="N47" s="96"/>
      <c r="O47" s="96"/>
      <c r="P47" s="97"/>
      <c r="Q47" s="90"/>
    </row>
    <row r="48" spans="2:17" ht="12.75">
      <c r="B48" s="91"/>
      <c r="C48" s="92"/>
      <c r="D48" s="93"/>
      <c r="E48" s="93"/>
      <c r="F48" s="93"/>
      <c r="G48" s="94"/>
      <c r="H48" s="94"/>
      <c r="I48" s="94"/>
      <c r="J48" s="94"/>
      <c r="K48" s="94"/>
      <c r="L48" s="92"/>
      <c r="M48" s="92"/>
      <c r="N48" s="96"/>
      <c r="O48" s="96"/>
      <c r="P48" s="97"/>
      <c r="Q48" s="90"/>
    </row>
    <row r="49" spans="2:17" ht="12.75">
      <c r="B49" s="98"/>
      <c r="C49" s="99"/>
      <c r="D49" s="100"/>
      <c r="E49" s="100"/>
      <c r="F49" s="100"/>
      <c r="G49" s="101"/>
      <c r="H49" s="101"/>
      <c r="I49" s="101"/>
      <c r="J49" s="101"/>
      <c r="K49" s="101"/>
      <c r="L49" s="104"/>
      <c r="M49" s="104"/>
      <c r="N49" s="96"/>
      <c r="O49" s="96"/>
      <c r="P49" s="97"/>
      <c r="Q49" s="90"/>
    </row>
    <row r="50" spans="2:17" ht="12.75">
      <c r="B50" s="91"/>
      <c r="C50" s="92"/>
      <c r="D50" s="93"/>
      <c r="E50" s="93"/>
      <c r="F50" s="93"/>
      <c r="G50" s="94"/>
      <c r="H50" s="94"/>
      <c r="I50" s="94"/>
      <c r="J50" s="94"/>
      <c r="K50" s="94"/>
      <c r="L50" s="92"/>
      <c r="M50" s="92"/>
      <c r="N50" s="96"/>
      <c r="O50" s="96"/>
      <c r="P50" s="97"/>
      <c r="Q50" s="90"/>
    </row>
    <row r="51" spans="2:17" ht="12.75">
      <c r="B51" s="98"/>
      <c r="C51" s="99"/>
      <c r="D51" s="100"/>
      <c r="E51" s="100"/>
      <c r="F51" s="100"/>
      <c r="G51" s="101"/>
      <c r="H51" s="101"/>
      <c r="I51" s="101"/>
      <c r="J51" s="101"/>
      <c r="K51" s="101"/>
      <c r="L51" s="104"/>
      <c r="M51" s="104"/>
      <c r="N51" s="96"/>
      <c r="O51" s="96"/>
      <c r="P51" s="97"/>
      <c r="Q51" s="90"/>
    </row>
    <row r="52" spans="2:17" ht="12.75">
      <c r="B52" s="91"/>
      <c r="C52" s="92"/>
      <c r="D52" s="93"/>
      <c r="E52" s="93"/>
      <c r="F52" s="93"/>
      <c r="G52" s="94"/>
      <c r="H52" s="94"/>
      <c r="I52" s="94"/>
      <c r="J52" s="94"/>
      <c r="K52" s="94"/>
      <c r="L52" s="92"/>
      <c r="M52" s="92"/>
      <c r="N52" s="96"/>
      <c r="O52" s="96"/>
      <c r="P52" s="97"/>
      <c r="Q52" s="90"/>
    </row>
    <row r="53" spans="2:17" ht="12.75">
      <c r="B53" s="98"/>
      <c r="C53" s="99"/>
      <c r="D53" s="100"/>
      <c r="E53" s="100"/>
      <c r="F53" s="100"/>
      <c r="G53" s="101"/>
      <c r="H53" s="101"/>
      <c r="I53" s="101"/>
      <c r="J53" s="101"/>
      <c r="K53" s="101"/>
      <c r="L53" s="104"/>
      <c r="M53" s="104"/>
      <c r="N53" s="96"/>
      <c r="O53" s="96"/>
      <c r="P53" s="97"/>
      <c r="Q53" s="90"/>
    </row>
    <row r="54" spans="2:17" ht="12.75">
      <c r="B54" s="91"/>
      <c r="C54" s="92"/>
      <c r="D54" s="93"/>
      <c r="E54" s="93"/>
      <c r="F54" s="93"/>
      <c r="G54" s="94"/>
      <c r="H54" s="94"/>
      <c r="I54" s="94"/>
      <c r="J54" s="94"/>
      <c r="K54" s="94"/>
      <c r="L54" s="92"/>
      <c r="M54" s="92"/>
      <c r="N54" s="96"/>
      <c r="O54" s="96"/>
      <c r="P54" s="97"/>
      <c r="Q54" s="90"/>
    </row>
    <row r="55" spans="2:17" ht="12.75">
      <c r="B55" s="98"/>
      <c r="C55" s="99"/>
      <c r="D55" s="100"/>
      <c r="E55" s="100"/>
      <c r="F55" s="100"/>
      <c r="G55" s="101"/>
      <c r="H55" s="101"/>
      <c r="I55" s="101"/>
      <c r="J55" s="101"/>
      <c r="K55" s="101"/>
      <c r="L55" s="104"/>
      <c r="M55" s="104"/>
      <c r="N55" s="96"/>
      <c r="O55" s="96"/>
      <c r="P55" s="97"/>
      <c r="Q55" s="90"/>
    </row>
    <row r="56" spans="1:17" ht="12.75">
      <c r="A56" t="s">
        <v>60</v>
      </c>
      <c r="B56" s="105"/>
      <c r="C56" s="106"/>
      <c r="D56" s="107"/>
      <c r="E56" s="107"/>
      <c r="F56" s="107"/>
      <c r="G56" s="108"/>
      <c r="H56" s="108"/>
      <c r="I56" s="108"/>
      <c r="J56" s="108"/>
      <c r="K56" s="108"/>
      <c r="L56" s="109"/>
      <c r="M56" s="109"/>
      <c r="N56" s="110"/>
      <c r="O56" s="111"/>
      <c r="P56" s="112"/>
      <c r="Q56" s="113"/>
    </row>
  </sheetData>
  <sheetProtection selectLockedCells="1" selectUnlockedCells="1"/>
  <mergeCells count="1">
    <mergeCell ref="B4:F4"/>
  </mergeCells>
  <conditionalFormatting sqref="B6:B60 C7:C60 D6:F60 G7:I60 J7:J59 K7:M56">
    <cfRule type="cellIs" priority="1" dxfId="1" operator="lessThan" stopIfTrue="1">
      <formula>6</formula>
    </cfRule>
  </conditionalFormatting>
  <conditionalFormatting sqref="N7:P56 R4">
    <cfRule type="cellIs" priority="2" dxfId="2" operator="greaterThan" stopIfTrue="1">
      <formula>5.9</formula>
    </cfRule>
  </conditionalFormatting>
  <conditionalFormatting sqref="Q7:R41">
    <cfRule type="cellIs" priority="3" dxfId="1" operator="lessThan" stopIfTrue="1">
      <formula>6</formula>
    </cfRule>
  </conditionalFormatting>
  <printOptions/>
  <pageMargins left="0.5118055555555555" right="0.5118055555555555" top="0.7875" bottom="0.7875" header="0.5118055555555555" footer="0.5118055555555555"/>
  <pageSetup horizontalDpi="300" verticalDpi="300" orientation="portrait" paperSize="9"/>
  <legacyDrawing r:id="rId2"/>
</worksheet>
</file>

<file path=xl/worksheets/sheet3.xml><?xml version="1.0" encoding="utf-8"?>
<worksheet xmlns="http://schemas.openxmlformats.org/spreadsheetml/2006/main" xmlns:r="http://schemas.openxmlformats.org/officeDocument/2006/relationships">
  <dimension ref="A1:W62"/>
  <sheetViews>
    <sheetView tabSelected="1" workbookViewId="0" topLeftCell="A1">
      <selection activeCell="L10" sqref="L10"/>
    </sheetView>
  </sheetViews>
  <sheetFormatPr defaultColWidth="9.140625" defaultRowHeight="15"/>
  <cols>
    <col min="1" max="1" width="3.00390625" style="0" customWidth="1"/>
    <col min="3" max="3" width="32.421875" style="0" customWidth="1"/>
    <col min="4" max="4" width="11.57421875" style="0" customWidth="1"/>
    <col min="5" max="7" width="0" style="0" hidden="1" customWidth="1"/>
    <col min="8" max="8" width="5.140625" style="0" customWidth="1"/>
    <col min="9" max="9" width="0" style="0" hidden="1" customWidth="1"/>
    <col min="10" max="10" width="5.00390625" style="0" customWidth="1"/>
    <col min="11" max="11" width="0" style="0" hidden="1" customWidth="1"/>
    <col min="12" max="12" width="5.140625" style="0" customWidth="1"/>
    <col min="13" max="14" width="10.00390625" style="0" customWidth="1"/>
    <col min="15" max="15" width="5.140625" style="0" customWidth="1"/>
    <col min="16" max="17" width="7.140625" style="0" customWidth="1"/>
    <col min="18" max="18" width="8.57421875" style="0" customWidth="1"/>
    <col min="19" max="19" width="9.28125" style="0" customWidth="1"/>
    <col min="20" max="20" width="9.7109375" style="0" customWidth="1"/>
    <col min="22" max="22" width="0" style="0" hidden="1" customWidth="1"/>
    <col min="23" max="23" width="12.140625" style="0" customWidth="1"/>
  </cols>
  <sheetData>
    <row r="1" spans="13:19" ht="12.75">
      <c r="M1" s="62"/>
      <c r="N1" s="62"/>
      <c r="Q1" s="62"/>
      <c r="R1" s="62"/>
      <c r="S1" s="62"/>
    </row>
    <row r="2" spans="13:19" ht="12.75">
      <c r="M2" s="62"/>
      <c r="N2" s="62"/>
      <c r="Q2" s="62"/>
      <c r="R2" s="62"/>
      <c r="S2" s="62"/>
    </row>
    <row r="4" spans="2:20" ht="27" customHeight="1">
      <c r="B4" s="114" t="s">
        <v>61</v>
      </c>
      <c r="C4" s="114"/>
      <c r="D4" s="114"/>
      <c r="E4" s="114"/>
      <c r="F4" s="114"/>
      <c r="G4" s="114"/>
      <c r="H4" s="115" t="s">
        <v>32</v>
      </c>
      <c r="I4" s="115"/>
      <c r="J4" s="115" t="s">
        <v>34</v>
      </c>
      <c r="K4" s="115"/>
      <c r="L4" s="115" t="s">
        <v>36</v>
      </c>
      <c r="M4" s="116" t="s">
        <v>62</v>
      </c>
      <c r="N4" s="115" t="s">
        <v>63</v>
      </c>
      <c r="O4" s="115" t="s">
        <v>64</v>
      </c>
      <c r="P4" s="117" t="s">
        <v>38</v>
      </c>
      <c r="Q4" s="117" t="s">
        <v>65</v>
      </c>
      <c r="R4" s="117" t="s">
        <v>66</v>
      </c>
      <c r="S4" s="117" t="s">
        <v>41</v>
      </c>
      <c r="T4" s="118" t="s">
        <v>42</v>
      </c>
    </row>
    <row r="5" spans="2:20" ht="15">
      <c r="B5" s="69" t="s">
        <v>43</v>
      </c>
      <c r="C5" s="70" t="s">
        <v>44</v>
      </c>
      <c r="D5" s="71"/>
      <c r="E5" s="71"/>
      <c r="F5" s="71"/>
      <c r="G5" s="71"/>
      <c r="H5" s="71">
        <v>8</v>
      </c>
      <c r="I5" s="71"/>
      <c r="J5" s="71">
        <v>9</v>
      </c>
      <c r="K5" s="71"/>
      <c r="L5" s="71">
        <v>10</v>
      </c>
      <c r="M5" s="71">
        <v>1</v>
      </c>
      <c r="N5" s="71">
        <v>1</v>
      </c>
      <c r="O5" s="71">
        <v>1</v>
      </c>
      <c r="P5" s="73"/>
      <c r="Q5" s="119">
        <f>(H5+J5+L5+M5+N5+O5)/3</f>
        <v>10</v>
      </c>
      <c r="R5" s="73"/>
      <c r="S5" s="73"/>
      <c r="T5" s="76"/>
    </row>
    <row r="6" spans="2:20" ht="15">
      <c r="B6" s="69" t="s">
        <v>45</v>
      </c>
      <c r="C6" s="77" t="s">
        <v>46</v>
      </c>
      <c r="D6" s="78" t="s">
        <v>47</v>
      </c>
      <c r="E6" s="78"/>
      <c r="F6" s="78" t="s">
        <v>48</v>
      </c>
      <c r="G6" s="78"/>
      <c r="H6" s="120"/>
      <c r="I6" s="120"/>
      <c r="J6" s="120"/>
      <c r="K6" s="120"/>
      <c r="L6" s="120"/>
      <c r="M6" s="73"/>
      <c r="N6" s="120"/>
      <c r="O6" s="120"/>
      <c r="P6" s="73"/>
      <c r="Q6" s="121"/>
      <c r="R6" s="122"/>
      <c r="S6" s="122"/>
      <c r="T6" s="123" t="s">
        <v>49</v>
      </c>
    </row>
    <row r="7" spans="1:21" ht="15">
      <c r="A7">
        <v>1</v>
      </c>
      <c r="B7" s="82" t="s">
        <v>67</v>
      </c>
      <c r="C7" s="83" t="s">
        <v>68</v>
      </c>
      <c r="D7" s="84" t="s">
        <v>69</v>
      </c>
      <c r="E7" s="84">
        <v>66</v>
      </c>
      <c r="F7" s="84" t="s">
        <v>70</v>
      </c>
      <c r="G7" s="124">
        <v>3</v>
      </c>
      <c r="H7" s="124">
        <f>IF(G7="","",G7*$H$5/11)</f>
        <v>2.1818181818181817</v>
      </c>
      <c r="I7" s="124">
        <v>1.8</v>
      </c>
      <c r="J7" s="125">
        <f>IF(I7="","",I7*$J$5/10)</f>
        <v>1.6199999999999999</v>
      </c>
      <c r="K7" s="125">
        <v>1.2</v>
      </c>
      <c r="L7" s="124">
        <f>IF(K7="","",K7*$L$5/8)</f>
        <v>1.5</v>
      </c>
      <c r="M7" s="85"/>
      <c r="N7" s="85"/>
      <c r="O7" s="124"/>
      <c r="P7" s="126"/>
      <c r="Q7" s="127">
        <f>(H7+J7+L7+M7+N7+O7)/3</f>
        <v>1.7672727272727273</v>
      </c>
      <c r="R7" s="127"/>
      <c r="S7" s="127"/>
      <c r="T7" s="128" t="str">
        <f>IF(Q7&lt;6,IF(Q7=0,"Reprovado","Exame"),"Aprovado")</f>
        <v>Exame</v>
      </c>
      <c r="U7" s="129"/>
    </row>
    <row r="8" spans="1:20" ht="15">
      <c r="A8">
        <v>2</v>
      </c>
      <c r="B8" s="91" t="s">
        <v>71</v>
      </c>
      <c r="C8" s="92" t="s">
        <v>72</v>
      </c>
      <c r="D8" s="93" t="s">
        <v>69</v>
      </c>
      <c r="E8" s="93">
        <v>66</v>
      </c>
      <c r="F8" s="93" t="s">
        <v>73</v>
      </c>
      <c r="G8" s="130">
        <v>9</v>
      </c>
      <c r="H8" s="130">
        <f>IF(G8="","",G8*$H$5/11)</f>
        <v>6.545454545454546</v>
      </c>
      <c r="I8" s="130">
        <v>9</v>
      </c>
      <c r="J8" s="130">
        <f>IF(I8="","",I8*$J$5/10)</f>
        <v>8.1</v>
      </c>
      <c r="K8" s="130">
        <v>4.7</v>
      </c>
      <c r="L8" s="130">
        <f>IF(K8="","",K8*$L$5/8)</f>
        <v>5.875</v>
      </c>
      <c r="M8" s="94">
        <v>1</v>
      </c>
      <c r="N8" s="94">
        <v>1</v>
      </c>
      <c r="O8" s="130">
        <v>1</v>
      </c>
      <c r="P8" s="131"/>
      <c r="Q8" s="127">
        <f>(H8+J8+L8+M8+N8+O8)/3</f>
        <v>7.840151515151515</v>
      </c>
      <c r="R8" s="127"/>
      <c r="S8" s="127"/>
      <c r="T8" s="128" t="str">
        <f>IF(Q8&lt;6,IF(Q8=0,"Reprovado","Exame"),"Aprovado")</f>
        <v>Aprovado</v>
      </c>
    </row>
    <row r="9" spans="1:23" ht="12.75">
      <c r="A9">
        <v>3</v>
      </c>
      <c r="B9" s="98" t="s">
        <v>74</v>
      </c>
      <c r="C9" s="99" t="s">
        <v>75</v>
      </c>
      <c r="D9" s="100" t="s">
        <v>76</v>
      </c>
      <c r="E9" s="100">
        <v>66</v>
      </c>
      <c r="F9" s="100" t="s">
        <v>77</v>
      </c>
      <c r="G9" s="125">
        <v>6.5</v>
      </c>
      <c r="H9" s="125">
        <f>IF(G9="","",G9*$H$5/11)</f>
        <v>4.7272727272727275</v>
      </c>
      <c r="I9" s="125">
        <v>7</v>
      </c>
      <c r="J9" s="125">
        <f>IF(I9="","",I9*$J$5/10)</f>
        <v>6.3</v>
      </c>
      <c r="K9" s="125"/>
      <c r="L9" s="125"/>
      <c r="M9" s="101">
        <v>1</v>
      </c>
      <c r="N9" s="101">
        <v>1</v>
      </c>
      <c r="O9" s="125">
        <v>1</v>
      </c>
      <c r="P9" s="132"/>
      <c r="Q9" s="127">
        <f>(H9+J9+L9+M9+N9+O9)/3</f>
        <v>4.675757575757576</v>
      </c>
      <c r="R9" s="127"/>
      <c r="S9" s="127"/>
      <c r="T9" s="128" t="str">
        <f>IF(Q9&lt;6,IF(Q9=0,"Reprovado","Exame"),"Aprovado")</f>
        <v>Exame</v>
      </c>
      <c r="W9" s="133"/>
    </row>
    <row r="10" spans="1:20" ht="12.75">
      <c r="A10">
        <v>4</v>
      </c>
      <c r="B10" s="91" t="s">
        <v>78</v>
      </c>
      <c r="C10" s="92" t="s">
        <v>79</v>
      </c>
      <c r="D10" s="93" t="s">
        <v>80</v>
      </c>
      <c r="E10" s="93">
        <v>66</v>
      </c>
      <c r="F10" s="93" t="s">
        <v>81</v>
      </c>
      <c r="G10" s="130"/>
      <c r="H10" s="130"/>
      <c r="I10" s="130">
        <v>3</v>
      </c>
      <c r="J10" s="130">
        <f>IF(I10="","",I10*$J$5/10)</f>
        <v>2.7</v>
      </c>
      <c r="K10" s="130"/>
      <c r="L10" s="130"/>
      <c r="M10" s="94"/>
      <c r="N10" s="94"/>
      <c r="O10" s="130"/>
      <c r="P10" s="131"/>
      <c r="Q10" s="127">
        <f>(H10+J10+L10+M10+N10+O10)/3</f>
        <v>0.9</v>
      </c>
      <c r="R10" s="127"/>
      <c r="S10" s="127"/>
      <c r="T10" s="128" t="str">
        <f>IF(Q10&lt;6,IF(Q10=0,"Reprovado","Exame"),"Aprovado")</f>
        <v>Exame</v>
      </c>
    </row>
    <row r="11" spans="1:20" ht="12.75">
      <c r="A11">
        <v>5</v>
      </c>
      <c r="B11" s="98" t="s">
        <v>82</v>
      </c>
      <c r="C11" s="99" t="s">
        <v>83</v>
      </c>
      <c r="D11" s="100" t="s">
        <v>76</v>
      </c>
      <c r="E11" s="100">
        <v>66</v>
      </c>
      <c r="F11" s="100" t="s">
        <v>84</v>
      </c>
      <c r="G11" s="125">
        <v>3</v>
      </c>
      <c r="H11" s="125">
        <f>IF(G11="","",G11*$H$5/11)</f>
        <v>2.1818181818181817</v>
      </c>
      <c r="I11" s="125">
        <v>5</v>
      </c>
      <c r="J11" s="125">
        <f>IF(I11="","",I11*$J$5/10)</f>
        <v>4.5</v>
      </c>
      <c r="K11" s="125">
        <v>3</v>
      </c>
      <c r="L11" s="125">
        <f>IF(K11="","",K11*$L$5/8)</f>
        <v>3.75</v>
      </c>
      <c r="M11" s="101">
        <v>1</v>
      </c>
      <c r="N11" s="101">
        <v>1</v>
      </c>
      <c r="O11" s="125">
        <v>1</v>
      </c>
      <c r="P11" s="132"/>
      <c r="Q11" s="127">
        <f>(H11+J11+L11+M11+N11+O11)/3</f>
        <v>4.4772727272727275</v>
      </c>
      <c r="R11" s="127"/>
      <c r="S11" s="127"/>
      <c r="T11" s="128" t="str">
        <f>IF(Q11&lt;6,IF(Q11=0,"Reprovado","Exame"),"Aprovado")</f>
        <v>Exame</v>
      </c>
    </row>
    <row r="12" spans="1:22" ht="12.75">
      <c r="A12">
        <v>6</v>
      </c>
      <c r="B12" s="91" t="s">
        <v>85</v>
      </c>
      <c r="C12" s="92" t="s">
        <v>86</v>
      </c>
      <c r="D12" s="93" t="s">
        <v>87</v>
      </c>
      <c r="E12" s="93">
        <v>66</v>
      </c>
      <c r="F12" s="93" t="s">
        <v>88</v>
      </c>
      <c r="G12" s="130">
        <v>8</v>
      </c>
      <c r="H12" s="130">
        <f>IF(G12="","",G12*$H$5/11)</f>
        <v>5.818181818181818</v>
      </c>
      <c r="I12" s="130">
        <v>9</v>
      </c>
      <c r="J12" s="130">
        <f>IF(I12="","",I12*$J$5/10)</f>
        <v>8.1</v>
      </c>
      <c r="K12" s="130">
        <v>3.35</v>
      </c>
      <c r="L12" s="130">
        <f>IF(K12="","",K12*$L$5/8)</f>
        <v>4.1875</v>
      </c>
      <c r="M12" s="94"/>
      <c r="N12" s="94"/>
      <c r="O12" s="130"/>
      <c r="P12" s="131"/>
      <c r="Q12" s="127">
        <f>(H12+J12+L12+M12+N12+O12)/3</f>
        <v>6.035227272727273</v>
      </c>
      <c r="R12" s="127"/>
      <c r="S12" s="127"/>
      <c r="T12" s="128" t="str">
        <f>IF(Q12&lt;6,IF(Q12=0,"Reprovado","Exame"),"Aprovado")</f>
        <v>Aprovado</v>
      </c>
      <c r="V12">
        <v>2</v>
      </c>
    </row>
    <row r="13" spans="1:22" ht="12.75">
      <c r="A13">
        <v>7</v>
      </c>
      <c r="B13" s="98" t="s">
        <v>89</v>
      </c>
      <c r="C13" s="99" t="s">
        <v>90</v>
      </c>
      <c r="D13" s="100" t="s">
        <v>87</v>
      </c>
      <c r="E13" s="100">
        <v>66</v>
      </c>
      <c r="F13" s="100" t="s">
        <v>91</v>
      </c>
      <c r="G13" s="125">
        <v>9</v>
      </c>
      <c r="H13" s="125">
        <f>IF(G13="","",G13*$H$5/11)</f>
        <v>6.545454545454546</v>
      </c>
      <c r="I13" s="125">
        <v>10</v>
      </c>
      <c r="J13" s="125">
        <f>IF(I13="","",I13*$J$5/10)</f>
        <v>9</v>
      </c>
      <c r="K13" s="125">
        <v>6.2</v>
      </c>
      <c r="L13" s="125">
        <f>IF(K13="","",K13*$L$5/8)</f>
        <v>7.75</v>
      </c>
      <c r="M13" s="101">
        <v>0</v>
      </c>
      <c r="N13" s="101">
        <v>0</v>
      </c>
      <c r="O13" s="125">
        <v>0</v>
      </c>
      <c r="P13" s="132"/>
      <c r="Q13" s="127">
        <f>(H13+J13+L13+M13+N13+O13)/3</f>
        <v>7.765151515151516</v>
      </c>
      <c r="R13" s="127"/>
      <c r="S13" s="127"/>
      <c r="T13" s="128" t="str">
        <f>IF(Q13&lt;6,IF(Q13=0,"Reprovado","Exame"),"Aprovado")</f>
        <v>Aprovado</v>
      </c>
      <c r="V13">
        <v>58</v>
      </c>
    </row>
    <row r="14" spans="1:20" ht="12.75">
      <c r="A14">
        <v>8</v>
      </c>
      <c r="B14" s="91" t="s">
        <v>92</v>
      </c>
      <c r="C14" s="92" t="s">
        <v>93</v>
      </c>
      <c r="D14" s="93" t="s">
        <v>87</v>
      </c>
      <c r="E14" s="93">
        <v>66</v>
      </c>
      <c r="F14" s="93" t="s">
        <v>94</v>
      </c>
      <c r="G14" s="130"/>
      <c r="H14" s="130"/>
      <c r="I14" s="130">
        <v>5</v>
      </c>
      <c r="J14" s="130">
        <f>IF(I14="","",I14*$J$5/10)</f>
        <v>4.5</v>
      </c>
      <c r="K14" s="130">
        <v>1.6</v>
      </c>
      <c r="L14" s="130">
        <f>IF(K14="","",K14*$L$5/8)</f>
        <v>2</v>
      </c>
      <c r="M14" s="94"/>
      <c r="N14" s="94"/>
      <c r="O14" s="130"/>
      <c r="P14" s="131"/>
      <c r="Q14" s="127">
        <f>(H14+J14+L14+M14+N14+O14)/3</f>
        <v>2.1666666666666665</v>
      </c>
      <c r="R14" s="127"/>
      <c r="S14" s="127"/>
      <c r="T14" s="128" t="str">
        <f>IF(Q14&lt;6,IF(Q14=0,"Reprovado","Exame"),"Aprovado")</f>
        <v>Exame</v>
      </c>
    </row>
    <row r="15" spans="1:22" ht="12.75">
      <c r="A15">
        <v>9</v>
      </c>
      <c r="B15" s="98" t="s">
        <v>95</v>
      </c>
      <c r="C15" s="99" t="s">
        <v>96</v>
      </c>
      <c r="D15" s="100" t="s">
        <v>69</v>
      </c>
      <c r="E15" s="100">
        <v>66</v>
      </c>
      <c r="F15" s="100" t="s">
        <v>97</v>
      </c>
      <c r="G15" s="125">
        <v>6</v>
      </c>
      <c r="H15" s="125">
        <f>IF(G15="","",G15*$H$5/11)</f>
        <v>4.363636363636363</v>
      </c>
      <c r="I15" s="125">
        <v>8</v>
      </c>
      <c r="J15" s="125">
        <f>IF(I15="","",I15*$J$5/10)</f>
        <v>7.2</v>
      </c>
      <c r="K15" s="125">
        <v>3.7</v>
      </c>
      <c r="L15" s="125">
        <f>IF(K15="","",K15*$L$5/8)</f>
        <v>4.625</v>
      </c>
      <c r="M15" s="101">
        <v>1</v>
      </c>
      <c r="N15" s="101">
        <v>1</v>
      </c>
      <c r="O15" s="125">
        <v>1</v>
      </c>
      <c r="P15" s="132"/>
      <c r="Q15" s="127">
        <f>(H15+J15+L15+M15+N15+O15)/3</f>
        <v>6.396212121212121</v>
      </c>
      <c r="R15" s="127"/>
      <c r="S15" s="127"/>
      <c r="T15" s="128" t="str">
        <f>IF(Q15&lt;6,IF(Q15=0,"Reprovado","Exame"),"Aprovado")</f>
        <v>Aprovado</v>
      </c>
      <c r="V15">
        <v>58</v>
      </c>
    </row>
    <row r="16" spans="1:22" ht="12.75">
      <c r="A16">
        <v>10</v>
      </c>
      <c r="B16" s="91" t="s">
        <v>98</v>
      </c>
      <c r="C16" s="92" t="s">
        <v>99</v>
      </c>
      <c r="D16" s="93" t="s">
        <v>76</v>
      </c>
      <c r="E16" s="93">
        <v>66</v>
      </c>
      <c r="F16" s="93" t="s">
        <v>100</v>
      </c>
      <c r="G16" s="130">
        <v>6</v>
      </c>
      <c r="H16" s="130">
        <f>IF(G16="","",G16*$H$5/11)</f>
        <v>4.363636363636363</v>
      </c>
      <c r="I16" s="130">
        <v>6</v>
      </c>
      <c r="J16" s="130">
        <f>IF(I16="","",I16*$J$5/10)</f>
        <v>5.4</v>
      </c>
      <c r="K16" s="130">
        <v>1</v>
      </c>
      <c r="L16" s="130">
        <f>IF(K16="","",K16*$L$5/8)</f>
        <v>1.25</v>
      </c>
      <c r="M16" s="94">
        <v>1</v>
      </c>
      <c r="N16" s="94">
        <v>1</v>
      </c>
      <c r="O16" s="130">
        <v>1</v>
      </c>
      <c r="P16" s="131"/>
      <c r="Q16" s="127">
        <f>(H16+J16+L16+M16+N16+O16)/3</f>
        <v>4.671212121212121</v>
      </c>
      <c r="R16" s="127"/>
      <c r="S16" s="127"/>
      <c r="T16" s="128" t="str">
        <f>IF(Q16&lt;6,IF(Q16=0,"Reprovado","Exame"),"Aprovado")</f>
        <v>Exame</v>
      </c>
      <c r="V16">
        <v>60</v>
      </c>
    </row>
    <row r="17" spans="1:23" ht="12.75">
      <c r="A17">
        <v>11</v>
      </c>
      <c r="B17" s="98" t="s">
        <v>101</v>
      </c>
      <c r="C17" s="99" t="s">
        <v>102</v>
      </c>
      <c r="D17" s="100" t="s">
        <v>103</v>
      </c>
      <c r="E17" s="100">
        <v>66</v>
      </c>
      <c r="F17" s="100" t="s">
        <v>104</v>
      </c>
      <c r="G17" s="125">
        <v>7</v>
      </c>
      <c r="H17" s="125">
        <f>IF(G17="","",G17*$H$5/11)</f>
        <v>5.090909090909091</v>
      </c>
      <c r="I17" s="125">
        <v>2.5</v>
      </c>
      <c r="J17" s="125">
        <f>IF(I17="","",I17*$J$5/10)</f>
        <v>2.25</v>
      </c>
      <c r="K17" s="125">
        <v>5</v>
      </c>
      <c r="L17" s="125">
        <f>IF(K17="","",K17*$L$5/8)</f>
        <v>6.25</v>
      </c>
      <c r="M17" s="101">
        <v>1</v>
      </c>
      <c r="N17" s="101">
        <v>1</v>
      </c>
      <c r="O17" s="125">
        <v>1</v>
      </c>
      <c r="P17" s="132"/>
      <c r="Q17" s="127">
        <f>(H17+J17+L17+M17+N17+O17)/3</f>
        <v>5.53030303030303</v>
      </c>
      <c r="R17" s="127"/>
      <c r="S17" s="127"/>
      <c r="T17" s="128" t="str">
        <f>IF(Q17&lt;6,IF(Q17=0,"Reprovado","Exame"),"Aprovado")</f>
        <v>Exame</v>
      </c>
      <c r="V17">
        <v>10</v>
      </c>
      <c r="W17" s="103"/>
    </row>
    <row r="18" spans="1:22" ht="12.75">
      <c r="A18">
        <v>12</v>
      </c>
      <c r="B18" s="91" t="s">
        <v>105</v>
      </c>
      <c r="C18" s="92" t="s">
        <v>106</v>
      </c>
      <c r="D18" s="93" t="s">
        <v>76</v>
      </c>
      <c r="E18" s="93">
        <v>66</v>
      </c>
      <c r="F18" s="93" t="s">
        <v>107</v>
      </c>
      <c r="G18" s="130">
        <v>6</v>
      </c>
      <c r="H18" s="130">
        <f>IF(G18="","",G18*$H$5/11)</f>
        <v>4.363636363636363</v>
      </c>
      <c r="I18" s="130">
        <v>8.5</v>
      </c>
      <c r="J18" s="130">
        <f>IF(I18="","",I18*$J$5/10)</f>
        <v>7.65</v>
      </c>
      <c r="K18" s="130">
        <v>4.6</v>
      </c>
      <c r="L18" s="130">
        <f>IF(K18="","",K18*$L$5/8)</f>
        <v>5.75</v>
      </c>
      <c r="M18" s="94">
        <v>1</v>
      </c>
      <c r="N18" s="94">
        <v>1</v>
      </c>
      <c r="O18" s="130">
        <v>1</v>
      </c>
      <c r="P18" s="131"/>
      <c r="Q18" s="127">
        <f>(H18+J18+L18+M18+N18+O18)/3</f>
        <v>6.921212121212122</v>
      </c>
      <c r="R18" s="127"/>
      <c r="S18" s="127"/>
      <c r="T18" s="128" t="str">
        <f>IF(Q18&lt;6,IF(Q18=0,"Reprovado","Exame"),"Aprovado")</f>
        <v>Aprovado</v>
      </c>
      <c r="V18">
        <v>10</v>
      </c>
    </row>
    <row r="19" spans="1:22" ht="12.75">
      <c r="A19">
        <v>13</v>
      </c>
      <c r="B19" s="98" t="s">
        <v>108</v>
      </c>
      <c r="C19" s="99" t="s">
        <v>109</v>
      </c>
      <c r="D19" s="100" t="s">
        <v>76</v>
      </c>
      <c r="E19" s="100">
        <v>66</v>
      </c>
      <c r="F19" s="100" t="s">
        <v>110</v>
      </c>
      <c r="G19" s="125">
        <v>10</v>
      </c>
      <c r="H19" s="125">
        <f>IF(G19="","",G19*$H$5/11)</f>
        <v>7.2727272727272725</v>
      </c>
      <c r="I19" s="125">
        <v>7</v>
      </c>
      <c r="J19" s="125">
        <f>IF(I19="","",I19*$J$5/10)</f>
        <v>6.3</v>
      </c>
      <c r="K19" s="125">
        <v>4</v>
      </c>
      <c r="L19" s="125">
        <f>IF(K19="","",K19*$L$5/8)</f>
        <v>5</v>
      </c>
      <c r="M19" s="101">
        <v>1</v>
      </c>
      <c r="N19" s="101">
        <v>1</v>
      </c>
      <c r="O19" s="125">
        <v>1</v>
      </c>
      <c r="P19" s="132"/>
      <c r="Q19" s="127">
        <f>(H19+J19+L19+M19+N19+O19)/3</f>
        <v>7.1909090909090905</v>
      </c>
      <c r="R19" s="127"/>
      <c r="S19" s="127"/>
      <c r="T19" s="128" t="str">
        <f>IF(Q19&lt;6,IF(Q19=0,"Reprovado","Exame"),"Aprovado")</f>
        <v>Aprovado</v>
      </c>
      <c r="V19">
        <v>60</v>
      </c>
    </row>
    <row r="20" spans="1:20" ht="12.75">
      <c r="A20">
        <v>14</v>
      </c>
      <c r="B20" s="91" t="s">
        <v>111</v>
      </c>
      <c r="C20" s="92" t="s">
        <v>112</v>
      </c>
      <c r="D20" s="93" t="s">
        <v>76</v>
      </c>
      <c r="E20" s="93">
        <v>66</v>
      </c>
      <c r="F20" s="93" t="s">
        <v>113</v>
      </c>
      <c r="G20" s="130">
        <v>9</v>
      </c>
      <c r="H20" s="130">
        <f>IF(G20="","",G20*$H$5/11)</f>
        <v>6.545454545454546</v>
      </c>
      <c r="I20" s="130">
        <v>8</v>
      </c>
      <c r="J20" s="130">
        <f>IF(I20="","",I20*$J$5/10)</f>
        <v>7.2</v>
      </c>
      <c r="K20" s="130">
        <v>5.7</v>
      </c>
      <c r="L20" s="130">
        <f>IF(K20="","",K20*$L$5/8)</f>
        <v>7.125</v>
      </c>
      <c r="M20" s="94">
        <v>1</v>
      </c>
      <c r="N20" s="94">
        <v>1</v>
      </c>
      <c r="O20" s="130">
        <v>1</v>
      </c>
      <c r="P20" s="131"/>
      <c r="Q20" s="127">
        <f>(H20+J20+L20+M20+N20+O20)/3</f>
        <v>7.956818181818182</v>
      </c>
      <c r="R20" s="127"/>
      <c r="S20" s="127"/>
      <c r="T20" s="128" t="str">
        <f>IF(Q20&lt;6,IF(Q20=0,"Reprovado","Exame"),"Aprovado")</f>
        <v>Aprovado</v>
      </c>
    </row>
    <row r="21" spans="1:20" ht="12.75">
      <c r="A21">
        <v>15</v>
      </c>
      <c r="B21" s="98" t="s">
        <v>114</v>
      </c>
      <c r="C21" s="99" t="s">
        <v>115</v>
      </c>
      <c r="D21" s="100" t="s">
        <v>69</v>
      </c>
      <c r="E21" s="100">
        <v>66</v>
      </c>
      <c r="F21" s="100" t="s">
        <v>116</v>
      </c>
      <c r="G21" s="125">
        <v>8</v>
      </c>
      <c r="H21" s="125">
        <f>IF(G21="","",G21*$H$5/11)</f>
        <v>5.818181818181818</v>
      </c>
      <c r="I21" s="125">
        <v>4</v>
      </c>
      <c r="J21" s="125">
        <f>IF(I21="","",I21*$J$5/10)</f>
        <v>3.6</v>
      </c>
      <c r="K21" s="125"/>
      <c r="L21" s="125"/>
      <c r="M21" s="101">
        <v>1</v>
      </c>
      <c r="N21" s="101">
        <v>1</v>
      </c>
      <c r="O21" s="125">
        <v>1</v>
      </c>
      <c r="P21" s="132"/>
      <c r="Q21" s="127">
        <f>(H21+J21+L21+M21+N21+O21)/3</f>
        <v>4.13939393939394</v>
      </c>
      <c r="R21" s="127"/>
      <c r="S21" s="127"/>
      <c r="T21" s="128" t="str">
        <f>IF(Q21&lt;6,IF(Q21=0,"Reprovado","Exame"),"Aprovado")</f>
        <v>Exame</v>
      </c>
    </row>
    <row r="22" spans="1:22" ht="12.75">
      <c r="A22">
        <v>16</v>
      </c>
      <c r="B22" s="91" t="s">
        <v>117</v>
      </c>
      <c r="C22" s="92" t="s">
        <v>118</v>
      </c>
      <c r="D22" s="93" t="s">
        <v>76</v>
      </c>
      <c r="E22" s="93">
        <v>66</v>
      </c>
      <c r="F22" s="93" t="s">
        <v>119</v>
      </c>
      <c r="G22" s="130">
        <v>8</v>
      </c>
      <c r="H22" s="130">
        <f>IF(G22="","",G22*$H$5/11)</f>
        <v>5.818181818181818</v>
      </c>
      <c r="I22" s="130">
        <v>8</v>
      </c>
      <c r="J22" s="130">
        <f>IF(I22="","",I22*$J$5/10)</f>
        <v>7.2</v>
      </c>
      <c r="K22" s="130"/>
      <c r="L22" s="130"/>
      <c r="M22" s="94">
        <v>1</v>
      </c>
      <c r="N22" s="94">
        <v>1</v>
      </c>
      <c r="O22" s="130">
        <v>1</v>
      </c>
      <c r="P22" s="131"/>
      <c r="Q22" s="127">
        <f>(H22+J22+L22+M22+N22+O22)/3</f>
        <v>5.33939393939394</v>
      </c>
      <c r="R22" s="127"/>
      <c r="S22" s="127"/>
      <c r="T22" s="128" t="str">
        <f>IF(Q22&lt;6,IF(Q22=0,"Reprovado","Exame"),"Aprovado")</f>
        <v>Exame</v>
      </c>
      <c r="V22">
        <v>4</v>
      </c>
    </row>
    <row r="23" spans="1:22" ht="12.75">
      <c r="A23">
        <v>17</v>
      </c>
      <c r="B23" s="98" t="s">
        <v>120</v>
      </c>
      <c r="C23" s="99" t="s">
        <v>121</v>
      </c>
      <c r="D23" s="100" t="s">
        <v>87</v>
      </c>
      <c r="E23" s="100">
        <v>66</v>
      </c>
      <c r="F23" s="100" t="s">
        <v>122</v>
      </c>
      <c r="G23" s="125">
        <v>7</v>
      </c>
      <c r="H23" s="125">
        <f>IF(G23="","",G23*$H$5/11)</f>
        <v>5.090909090909091</v>
      </c>
      <c r="I23" s="125">
        <v>7</v>
      </c>
      <c r="J23" s="125">
        <f>IF(I23="","",I23*$J$5/10)</f>
        <v>6.3</v>
      </c>
      <c r="K23" s="125">
        <v>5.6</v>
      </c>
      <c r="L23" s="125">
        <f>IF(K23="","",K23*$L$5/8)</f>
        <v>7</v>
      </c>
      <c r="M23" s="101">
        <v>1</v>
      </c>
      <c r="N23" s="101">
        <v>1</v>
      </c>
      <c r="O23" s="125">
        <v>1</v>
      </c>
      <c r="P23" s="132"/>
      <c r="Q23" s="127">
        <f>(H23+J23+L23+M23+N23+O23)/3</f>
        <v>7.13030303030303</v>
      </c>
      <c r="R23" s="127"/>
      <c r="S23" s="127"/>
      <c r="T23" s="128" t="str">
        <f>IF(Q23&lt;6,IF(Q23=0,"Reprovado","Exame"),"Aprovado")</f>
        <v>Aprovado</v>
      </c>
      <c r="V23">
        <v>10</v>
      </c>
    </row>
    <row r="24" spans="1:20" ht="12.75">
      <c r="A24">
        <v>18</v>
      </c>
      <c r="B24" s="91" t="s">
        <v>123</v>
      </c>
      <c r="C24" s="92" t="s">
        <v>124</v>
      </c>
      <c r="D24" s="93" t="s">
        <v>87</v>
      </c>
      <c r="E24" s="93">
        <v>66</v>
      </c>
      <c r="F24" s="93" t="s">
        <v>125</v>
      </c>
      <c r="G24" s="130">
        <v>9</v>
      </c>
      <c r="H24" s="130">
        <f>IF(G24="","",G24*$H$5/11)</f>
        <v>6.545454545454546</v>
      </c>
      <c r="I24" s="130">
        <v>7</v>
      </c>
      <c r="J24" s="130">
        <f>IF(I24="","",I24*$J$5/10)</f>
        <v>6.3</v>
      </c>
      <c r="K24" s="130">
        <v>6.7</v>
      </c>
      <c r="L24" s="130">
        <f>IF(K24="","",K24*$L$5/8)</f>
        <v>8.375</v>
      </c>
      <c r="M24" s="94">
        <v>1</v>
      </c>
      <c r="N24" s="94">
        <v>1</v>
      </c>
      <c r="O24" s="130">
        <v>1</v>
      </c>
      <c r="P24" s="131"/>
      <c r="Q24" s="127">
        <f>(H24+J24+L24+M24+N24+O24)/3</f>
        <v>8.073484848484847</v>
      </c>
      <c r="R24" s="127"/>
      <c r="S24" s="127"/>
      <c r="T24" s="128" t="str">
        <f>IF(Q24&lt;6,IF(Q24=0,"Reprovado","Exame"),"Aprovado")</f>
        <v>Aprovado</v>
      </c>
    </row>
    <row r="25" spans="1:22" ht="12.75">
      <c r="A25">
        <v>19</v>
      </c>
      <c r="B25" s="98" t="s">
        <v>126</v>
      </c>
      <c r="C25" s="99" t="s">
        <v>127</v>
      </c>
      <c r="D25" s="100" t="s">
        <v>69</v>
      </c>
      <c r="E25" s="100">
        <v>66</v>
      </c>
      <c r="F25" s="100" t="s">
        <v>128</v>
      </c>
      <c r="G25" s="125">
        <v>11</v>
      </c>
      <c r="H25" s="125">
        <f>IF(G25="","",G25*$H$5/11)</f>
        <v>8</v>
      </c>
      <c r="I25" s="125">
        <v>5</v>
      </c>
      <c r="J25" s="125">
        <f>IF(I25="","",I25*$J$5/10)</f>
        <v>4.5</v>
      </c>
      <c r="K25" s="125">
        <v>1.1</v>
      </c>
      <c r="L25" s="125">
        <f>IF(K25="","",K25*$L$5/8)</f>
        <v>1.375</v>
      </c>
      <c r="M25" s="101">
        <v>1</v>
      </c>
      <c r="N25" s="101">
        <v>1</v>
      </c>
      <c r="O25" s="125">
        <v>1</v>
      </c>
      <c r="P25" s="132"/>
      <c r="Q25" s="127">
        <f>(H25+J25+L25+M25+N25+O25)/3</f>
        <v>5.625</v>
      </c>
      <c r="R25" s="127"/>
      <c r="S25" s="127"/>
      <c r="T25" s="128" t="str">
        <f>IF(Q25&lt;6,IF(Q25=0,"Reprovado","Exame"),"Aprovado")</f>
        <v>Exame</v>
      </c>
      <c r="V25">
        <v>10</v>
      </c>
    </row>
    <row r="26" spans="1:20" ht="12.75">
      <c r="A26">
        <v>20</v>
      </c>
      <c r="B26" s="91" t="s">
        <v>129</v>
      </c>
      <c r="C26" s="92" t="s">
        <v>130</v>
      </c>
      <c r="D26" s="93" t="s">
        <v>103</v>
      </c>
      <c r="E26" s="93">
        <v>66</v>
      </c>
      <c r="F26" s="93" t="s">
        <v>131</v>
      </c>
      <c r="G26" s="130">
        <v>7</v>
      </c>
      <c r="H26" s="130">
        <f>IF(G26="","",G26*$H$5/11)</f>
        <v>5.090909090909091</v>
      </c>
      <c r="I26" s="130">
        <v>4</v>
      </c>
      <c r="J26" s="130">
        <f>IF(I26="","",I26*$J$5/10)</f>
        <v>3.6</v>
      </c>
      <c r="K26" s="130"/>
      <c r="L26" s="130"/>
      <c r="M26" s="94">
        <v>1</v>
      </c>
      <c r="N26" s="94">
        <v>1</v>
      </c>
      <c r="O26" s="130">
        <v>1</v>
      </c>
      <c r="P26" s="131"/>
      <c r="Q26" s="127">
        <f>(H26+J26+L26+M26+N26+O26)/3</f>
        <v>3.896969696969697</v>
      </c>
      <c r="R26" s="127"/>
      <c r="S26" s="127"/>
      <c r="T26" s="128" t="str">
        <f>IF(Q26&lt;6,IF(Q26=0,"Reprovado","Exame"),"Aprovado")</f>
        <v>Exame</v>
      </c>
    </row>
    <row r="27" spans="1:22" ht="12.75">
      <c r="A27">
        <v>21</v>
      </c>
      <c r="B27" s="98" t="s">
        <v>132</v>
      </c>
      <c r="C27" s="99" t="s">
        <v>133</v>
      </c>
      <c r="D27" s="100" t="s">
        <v>69</v>
      </c>
      <c r="E27" s="100">
        <v>66</v>
      </c>
      <c r="F27" s="100" t="s">
        <v>134</v>
      </c>
      <c r="G27" s="125">
        <v>3</v>
      </c>
      <c r="H27" s="125">
        <f>IF(G27="","",G27*$H$5/11)</f>
        <v>2.1818181818181817</v>
      </c>
      <c r="I27" s="125"/>
      <c r="J27" s="125"/>
      <c r="K27" s="125"/>
      <c r="L27" s="125"/>
      <c r="M27" s="101"/>
      <c r="N27" s="101"/>
      <c r="O27" s="125"/>
      <c r="P27" s="132"/>
      <c r="Q27" s="127">
        <f>(H27+J27+L27+M27+N27+O27)/3</f>
        <v>0.7272727272727272</v>
      </c>
      <c r="R27" s="127"/>
      <c r="S27" s="127"/>
      <c r="T27" s="128" t="str">
        <f>IF(Q27&lt;6,IF(Q27=0,"Reprovado","Exame"),"Aprovado")</f>
        <v>Exame</v>
      </c>
      <c r="V27">
        <v>10</v>
      </c>
    </row>
    <row r="28" spans="1:20" ht="12.75">
      <c r="A28">
        <v>22</v>
      </c>
      <c r="B28" s="91" t="s">
        <v>135</v>
      </c>
      <c r="C28" s="92" t="s">
        <v>136</v>
      </c>
      <c r="D28" s="93" t="s">
        <v>87</v>
      </c>
      <c r="E28" s="93">
        <v>66</v>
      </c>
      <c r="F28" s="93" t="s">
        <v>137</v>
      </c>
      <c r="G28" s="130">
        <v>4.5</v>
      </c>
      <c r="H28" s="130">
        <f>IF(G28="","",G28*$H$5/11)</f>
        <v>3.272727272727273</v>
      </c>
      <c r="I28" s="130"/>
      <c r="J28" s="130"/>
      <c r="K28" s="130">
        <v>0.5</v>
      </c>
      <c r="L28" s="130">
        <f>IF(K28="","",K28*$L$5/8)</f>
        <v>0.625</v>
      </c>
      <c r="M28" s="94"/>
      <c r="N28" s="94"/>
      <c r="O28" s="130"/>
      <c r="P28" s="134"/>
      <c r="Q28" s="127">
        <f>(H28+J28+L28+M28+N28+O28)/3</f>
        <v>1.2992424242424243</v>
      </c>
      <c r="R28" s="127"/>
      <c r="S28" s="127"/>
      <c r="T28" s="128" t="str">
        <f>IF(Q28&lt;6,IF(Q28=0,"Reprovado","Exame"),"Aprovado")</f>
        <v>Exame</v>
      </c>
    </row>
    <row r="29" spans="1:20" ht="12.75">
      <c r="A29">
        <v>23</v>
      </c>
      <c r="B29" s="98" t="s">
        <v>138</v>
      </c>
      <c r="C29" s="99" t="s">
        <v>139</v>
      </c>
      <c r="D29" s="100" t="s">
        <v>76</v>
      </c>
      <c r="E29" s="100">
        <v>66</v>
      </c>
      <c r="F29" s="100" t="s">
        <v>140</v>
      </c>
      <c r="G29" s="125">
        <v>3.5</v>
      </c>
      <c r="H29" s="125">
        <f>IF(G29="","",G29*$H$5/11)</f>
        <v>2.5454545454545454</v>
      </c>
      <c r="I29" s="125">
        <v>7</v>
      </c>
      <c r="J29" s="125">
        <f>IF(I29="","",I29*$J$5/10)</f>
        <v>6.3</v>
      </c>
      <c r="K29" s="125">
        <v>3.5</v>
      </c>
      <c r="L29" s="125">
        <f>IF(K29="","",K29*$L$5/8)</f>
        <v>4.375</v>
      </c>
      <c r="M29" s="101">
        <v>1</v>
      </c>
      <c r="N29" s="101">
        <v>1</v>
      </c>
      <c r="O29" s="125">
        <v>1</v>
      </c>
      <c r="P29" s="135"/>
      <c r="Q29" s="127">
        <f>(H29+J29+L29+M29+N29+O29)/3</f>
        <v>5.406818181818181</v>
      </c>
      <c r="R29" s="127"/>
      <c r="S29" s="127"/>
      <c r="T29" s="128" t="str">
        <f>IF(Q29&lt;6,IF(Q29=0,"Reprovado","Exame"),"Aprovado")</f>
        <v>Exame</v>
      </c>
    </row>
    <row r="30" spans="1:20" ht="12.75">
      <c r="A30">
        <v>24</v>
      </c>
      <c r="B30" s="91" t="s">
        <v>141</v>
      </c>
      <c r="C30" s="92" t="s">
        <v>142</v>
      </c>
      <c r="D30" s="93" t="s">
        <v>76</v>
      </c>
      <c r="E30" s="93">
        <v>66</v>
      </c>
      <c r="F30" s="93" t="s">
        <v>143</v>
      </c>
      <c r="G30" s="130">
        <v>11</v>
      </c>
      <c r="H30" s="130">
        <f>IF(G30="","",G30*$H$5/11)</f>
        <v>8</v>
      </c>
      <c r="I30" s="130">
        <v>10</v>
      </c>
      <c r="J30" s="130">
        <f>IF(I30="","",I30*$J$5/10)</f>
        <v>9</v>
      </c>
      <c r="K30" s="130"/>
      <c r="L30" s="130"/>
      <c r="M30" s="94">
        <v>1</v>
      </c>
      <c r="N30" s="94">
        <v>1</v>
      </c>
      <c r="O30" s="130">
        <v>1</v>
      </c>
      <c r="P30" s="134"/>
      <c r="Q30" s="127">
        <f>(H30+J30+L30+M30+N30+O30)/3</f>
        <v>6.666666666666667</v>
      </c>
      <c r="R30" s="127"/>
      <c r="S30" s="127"/>
      <c r="T30" s="128" t="str">
        <f>IF(Q30&lt;6,IF(Q30=0,"Reprovado","Exame"),"Aprovado")</f>
        <v>Aprovado</v>
      </c>
    </row>
    <row r="31" spans="1:20" ht="12.75">
      <c r="A31">
        <v>25</v>
      </c>
      <c r="B31" s="98" t="s">
        <v>144</v>
      </c>
      <c r="C31" s="99" t="s">
        <v>145</v>
      </c>
      <c r="D31" s="100" t="s">
        <v>69</v>
      </c>
      <c r="E31" s="100">
        <v>66</v>
      </c>
      <c r="F31" s="100" t="s">
        <v>146</v>
      </c>
      <c r="G31" s="125">
        <v>5</v>
      </c>
      <c r="H31" s="125">
        <f>IF(G31="","",G31*$H$5/11)</f>
        <v>3.6363636363636362</v>
      </c>
      <c r="I31" s="125"/>
      <c r="J31" s="125"/>
      <c r="K31" s="125"/>
      <c r="L31" s="125"/>
      <c r="M31" s="101"/>
      <c r="N31" s="101"/>
      <c r="O31" s="125"/>
      <c r="P31" s="135"/>
      <c r="Q31" s="127">
        <f>(H31+J31+L31+M31+N31+O31)/3</f>
        <v>1.2121212121212122</v>
      </c>
      <c r="R31" s="127"/>
      <c r="S31" s="127"/>
      <c r="T31" s="128" t="str">
        <f>IF(Q31&lt;6,IF(Q31=0,"Reprovado","Exame"),"Aprovado")</f>
        <v>Exame</v>
      </c>
    </row>
    <row r="32" spans="1:20" ht="12.75">
      <c r="A32">
        <v>26</v>
      </c>
      <c r="B32" s="91" t="s">
        <v>147</v>
      </c>
      <c r="C32" s="92" t="s">
        <v>148</v>
      </c>
      <c r="D32" s="93" t="s">
        <v>80</v>
      </c>
      <c r="E32" s="93">
        <v>66</v>
      </c>
      <c r="F32" s="93" t="s">
        <v>149</v>
      </c>
      <c r="G32" s="130">
        <v>5.5</v>
      </c>
      <c r="H32" s="130">
        <f>IF(G32="","",G32*$H$5/11)</f>
        <v>4</v>
      </c>
      <c r="I32" s="130">
        <v>8</v>
      </c>
      <c r="J32" s="130">
        <f>IF(I32="","",I32*$J$5/10)</f>
        <v>7.2</v>
      </c>
      <c r="K32" s="130">
        <v>4.2</v>
      </c>
      <c r="L32" s="130">
        <f>IF(K32="","",K32*$L$5/8)</f>
        <v>5.25</v>
      </c>
      <c r="M32" s="94">
        <v>1</v>
      </c>
      <c r="N32" s="94">
        <v>1</v>
      </c>
      <c r="O32" s="130">
        <v>1</v>
      </c>
      <c r="P32" s="134"/>
      <c r="Q32" s="127">
        <f>(H32+J32+L32+M32+N32+O32)/3</f>
        <v>6.483333333333333</v>
      </c>
      <c r="R32" s="127"/>
      <c r="S32" s="127"/>
      <c r="T32" s="128" t="str">
        <f>IF(Q32&lt;6,IF(Q32=0,"Reprovado","Exame"),"Aprovado")</f>
        <v>Aprovado</v>
      </c>
    </row>
    <row r="33" spans="1:20" ht="12.75">
      <c r="A33">
        <v>27</v>
      </c>
      <c r="B33" s="98" t="s">
        <v>150</v>
      </c>
      <c r="C33" s="99" t="s">
        <v>151</v>
      </c>
      <c r="D33" s="100" t="s">
        <v>69</v>
      </c>
      <c r="E33" s="100">
        <v>66</v>
      </c>
      <c r="F33" s="100" t="s">
        <v>152</v>
      </c>
      <c r="G33" s="125">
        <v>3</v>
      </c>
      <c r="H33" s="125">
        <f>IF(G33="","",G33*$H$5/11)</f>
        <v>2.1818181818181817</v>
      </c>
      <c r="I33" s="125">
        <v>6</v>
      </c>
      <c r="J33" s="125">
        <f>IF(I33="","",I33*$J$5/10)</f>
        <v>5.4</v>
      </c>
      <c r="K33" s="125"/>
      <c r="L33" s="125"/>
      <c r="M33" s="101">
        <v>1</v>
      </c>
      <c r="N33" s="101">
        <v>1</v>
      </c>
      <c r="O33" s="125">
        <v>0</v>
      </c>
      <c r="P33" s="135"/>
      <c r="Q33" s="127">
        <f>(H33+J33+L33+M33+N33+O33)/3</f>
        <v>3.193939393939394</v>
      </c>
      <c r="R33" s="127"/>
      <c r="S33" s="127"/>
      <c r="T33" s="128" t="str">
        <f>IF(Q33&lt;6,IF(Q33=0,"Reprovado","Exame"),"Aprovado")</f>
        <v>Exame</v>
      </c>
    </row>
    <row r="34" spans="1:20" ht="12.75">
      <c r="A34">
        <v>28</v>
      </c>
      <c r="B34" s="91" t="s">
        <v>153</v>
      </c>
      <c r="C34" s="92" t="s">
        <v>154</v>
      </c>
      <c r="D34" s="93" t="s">
        <v>69</v>
      </c>
      <c r="E34" s="93">
        <v>66</v>
      </c>
      <c r="F34" s="93" t="s">
        <v>155</v>
      </c>
      <c r="G34" s="130">
        <v>7</v>
      </c>
      <c r="H34" s="130">
        <f>IF(G34="","",G34*$H$5/11)</f>
        <v>5.090909090909091</v>
      </c>
      <c r="I34" s="130">
        <v>3</v>
      </c>
      <c r="J34" s="130">
        <f>IF(I34="","",I34*$J$5/10)</f>
        <v>2.7</v>
      </c>
      <c r="K34" s="130">
        <v>5.2</v>
      </c>
      <c r="L34" s="130">
        <f>IF(K34="","",K34*$L$5/8)</f>
        <v>6.5</v>
      </c>
      <c r="M34" s="94">
        <v>1</v>
      </c>
      <c r="N34" s="94">
        <v>1</v>
      </c>
      <c r="O34" s="130">
        <v>1</v>
      </c>
      <c r="P34" s="134"/>
      <c r="Q34" s="127">
        <f>(H34+J34+L34+M34+N34+O34)/3</f>
        <v>5.763636363636363</v>
      </c>
      <c r="R34" s="127"/>
      <c r="S34" s="127"/>
      <c r="T34" s="128" t="str">
        <f>IF(Q34&lt;6,IF(Q34=0,"Reprovado","Exame"),"Aprovado")</f>
        <v>Exame</v>
      </c>
    </row>
    <row r="35" spans="1:20" ht="12.75">
      <c r="A35">
        <v>29</v>
      </c>
      <c r="B35" s="98" t="s">
        <v>156</v>
      </c>
      <c r="C35" s="99" t="s">
        <v>157</v>
      </c>
      <c r="D35" s="100" t="s">
        <v>76</v>
      </c>
      <c r="E35" s="100">
        <v>66</v>
      </c>
      <c r="F35" s="100" t="s">
        <v>158</v>
      </c>
      <c r="G35" s="125">
        <v>9</v>
      </c>
      <c r="H35" s="125">
        <f>IF(G35="","",G35*$H$5/11)</f>
        <v>6.545454545454546</v>
      </c>
      <c r="I35" s="125">
        <v>6.5</v>
      </c>
      <c r="J35" s="125">
        <f>IF(I35="","",I35*$J$5/10)</f>
        <v>5.85</v>
      </c>
      <c r="K35" s="125">
        <v>5.7</v>
      </c>
      <c r="L35" s="125">
        <f>IF(K35="","",K35*$L$5/8)</f>
        <v>7.125</v>
      </c>
      <c r="M35" s="101">
        <v>1</v>
      </c>
      <c r="N35" s="101">
        <v>1</v>
      </c>
      <c r="O35" s="125">
        <v>1</v>
      </c>
      <c r="P35" s="135"/>
      <c r="Q35" s="127">
        <f>(H35+J35+L35+M35+N35+O35)/3</f>
        <v>7.506818181818182</v>
      </c>
      <c r="R35" s="127"/>
      <c r="S35" s="127"/>
      <c r="T35" s="128" t="str">
        <f>IF(Q35&lt;6,IF(Q35=0,"Reprovado","Exame"),"Aprovado")</f>
        <v>Aprovado</v>
      </c>
    </row>
    <row r="36" spans="1:20" ht="12.75">
      <c r="A36">
        <v>30</v>
      </c>
      <c r="B36" s="91" t="s">
        <v>159</v>
      </c>
      <c r="C36" s="92" t="s">
        <v>160</v>
      </c>
      <c r="D36" s="93" t="s">
        <v>69</v>
      </c>
      <c r="E36" s="93">
        <v>66</v>
      </c>
      <c r="F36" s="93" t="s">
        <v>161</v>
      </c>
      <c r="G36" s="130">
        <v>5</v>
      </c>
      <c r="H36" s="130">
        <f>IF(G36="","",G36*$H$5/11)</f>
        <v>3.6363636363636362</v>
      </c>
      <c r="I36" s="130"/>
      <c r="J36" s="130"/>
      <c r="K36" s="130"/>
      <c r="L36" s="130"/>
      <c r="M36" s="94"/>
      <c r="N36" s="94"/>
      <c r="O36" s="130"/>
      <c r="P36" s="134"/>
      <c r="Q36" s="127">
        <f>(H36+J36+L36+M36+N36+O36)/3</f>
        <v>1.2121212121212122</v>
      </c>
      <c r="R36" s="127"/>
      <c r="S36" s="127"/>
      <c r="T36" s="128" t="str">
        <f>IF(Q36&lt;6,IF(Q36=0,"Reprovado","Exame"),"Aprovado")</f>
        <v>Exame</v>
      </c>
    </row>
    <row r="37" spans="1:20" ht="12.75">
      <c r="A37">
        <v>31</v>
      </c>
      <c r="B37" s="98" t="s">
        <v>162</v>
      </c>
      <c r="C37" s="99" t="s">
        <v>163</v>
      </c>
      <c r="D37" s="100" t="s">
        <v>103</v>
      </c>
      <c r="E37" s="100">
        <v>66</v>
      </c>
      <c r="F37" s="100" t="s">
        <v>164</v>
      </c>
      <c r="G37" s="125">
        <v>2</v>
      </c>
      <c r="H37" s="125">
        <f>IF(G37="","",G37*$H$5/11)</f>
        <v>1.4545454545454546</v>
      </c>
      <c r="I37" s="125">
        <v>4.5</v>
      </c>
      <c r="J37" s="125">
        <f>IF(I37="","",I37*$J$5/10)</f>
        <v>4.05</v>
      </c>
      <c r="K37" s="125"/>
      <c r="L37" s="125"/>
      <c r="M37" s="101">
        <v>1</v>
      </c>
      <c r="N37" s="101">
        <v>1</v>
      </c>
      <c r="O37" s="125">
        <v>1</v>
      </c>
      <c r="P37" s="135"/>
      <c r="Q37" s="127">
        <f>(H37+J37+L37+M37+N37+O37)/3</f>
        <v>2.8348484848484845</v>
      </c>
      <c r="R37" s="127"/>
      <c r="S37" s="127"/>
      <c r="T37" s="128" t="str">
        <f>IF(Q37&lt;6,IF(Q37=0,"Reprovado","Exame"),"Aprovado")</f>
        <v>Exame</v>
      </c>
    </row>
    <row r="38" spans="1:20" ht="12.75">
      <c r="A38">
        <v>32</v>
      </c>
      <c r="B38" s="91" t="s">
        <v>165</v>
      </c>
      <c r="C38" s="92" t="s">
        <v>166</v>
      </c>
      <c r="D38" s="93" t="s">
        <v>167</v>
      </c>
      <c r="E38" s="93">
        <v>66</v>
      </c>
      <c r="F38" s="93" t="s">
        <v>168</v>
      </c>
      <c r="G38" s="130"/>
      <c r="H38" s="130"/>
      <c r="I38" s="130"/>
      <c r="J38" s="130"/>
      <c r="K38" s="130"/>
      <c r="L38" s="130"/>
      <c r="M38" s="94"/>
      <c r="N38" s="94"/>
      <c r="O38" s="130"/>
      <c r="P38" s="134"/>
      <c r="Q38" s="127">
        <f>(H38+J38+L38+M38+N38+O38)/3</f>
        <v>0</v>
      </c>
      <c r="R38" s="127"/>
      <c r="S38" s="127"/>
      <c r="T38" s="128" t="str">
        <f>IF(Q38&lt;6,IF(Q38=0,"Reprovado","Exame"),"Aprovado")</f>
        <v>Reprovado</v>
      </c>
    </row>
    <row r="39" spans="1:20" ht="12.75">
      <c r="A39">
        <v>33</v>
      </c>
      <c r="B39" s="98" t="s">
        <v>169</v>
      </c>
      <c r="C39" s="99" t="s">
        <v>170</v>
      </c>
      <c r="D39" s="100" t="s">
        <v>69</v>
      </c>
      <c r="E39" s="100">
        <v>66</v>
      </c>
      <c r="F39" s="100" t="s">
        <v>171</v>
      </c>
      <c r="G39" s="125">
        <v>8</v>
      </c>
      <c r="H39" s="125">
        <f>IF(G39="","",G39*$H$5/11)</f>
        <v>5.818181818181818</v>
      </c>
      <c r="I39" s="125"/>
      <c r="J39" s="125"/>
      <c r="K39" s="125">
        <v>3.2</v>
      </c>
      <c r="L39" s="125">
        <f>IF(K39="","",K39*$L$5/8)</f>
        <v>4</v>
      </c>
      <c r="M39" s="101">
        <v>1</v>
      </c>
      <c r="N39" s="101">
        <v>1</v>
      </c>
      <c r="O39" s="125">
        <v>0</v>
      </c>
      <c r="P39" s="135"/>
      <c r="Q39" s="127">
        <f>(H39+J39+L39+M39+N39+O39)/3</f>
        <v>3.9393939393939394</v>
      </c>
      <c r="R39" s="127"/>
      <c r="S39" s="127"/>
      <c r="T39" s="128" t="str">
        <f>IF(Q39&lt;6,IF(Q39=0,"Reprovado","Exame"),"Aprovado")</f>
        <v>Exame</v>
      </c>
    </row>
    <row r="40" spans="1:20" ht="12.75">
      <c r="A40">
        <v>34</v>
      </c>
      <c r="B40" s="91" t="s">
        <v>172</v>
      </c>
      <c r="C40" s="92" t="s">
        <v>173</v>
      </c>
      <c r="D40" s="93" t="s">
        <v>69</v>
      </c>
      <c r="E40" s="93">
        <v>66</v>
      </c>
      <c r="F40" s="93" t="s">
        <v>174</v>
      </c>
      <c r="G40" s="130">
        <v>10</v>
      </c>
      <c r="H40" s="130">
        <f>IF(G40="","",G40*$H$5/11)</f>
        <v>7.2727272727272725</v>
      </c>
      <c r="I40" s="130">
        <v>9</v>
      </c>
      <c r="J40" s="130">
        <f>IF(I40="","",I40*$J$5/10)</f>
        <v>8.1</v>
      </c>
      <c r="K40" s="130">
        <v>6.2</v>
      </c>
      <c r="L40" s="130">
        <f>IF(K40="","",K40*$L$5/8)</f>
        <v>7.75</v>
      </c>
      <c r="M40" s="94">
        <v>1</v>
      </c>
      <c r="N40" s="94">
        <v>1</v>
      </c>
      <c r="O40" s="130">
        <v>1</v>
      </c>
      <c r="P40" s="134"/>
      <c r="Q40" s="127">
        <f>(H40+J40+L40+M40+N40+O40)/3</f>
        <v>8.707575757575757</v>
      </c>
      <c r="R40" s="127"/>
      <c r="S40" s="127"/>
      <c r="T40" s="128" t="str">
        <f>IF(Q40&lt;6,IF(Q40=0,"Reprovado","Exame"),"Aprovado")</f>
        <v>Aprovado</v>
      </c>
    </row>
    <row r="41" spans="1:20" ht="12.75">
      <c r="A41">
        <v>35</v>
      </c>
      <c r="B41" s="98" t="s">
        <v>175</v>
      </c>
      <c r="C41" s="99" t="s">
        <v>176</v>
      </c>
      <c r="D41" s="100" t="s">
        <v>69</v>
      </c>
      <c r="E41" s="100">
        <v>66</v>
      </c>
      <c r="F41" s="100" t="s">
        <v>177</v>
      </c>
      <c r="G41" s="125">
        <v>10</v>
      </c>
      <c r="H41" s="125">
        <f>IF(G41="","",G41*$H$5/11)</f>
        <v>7.2727272727272725</v>
      </c>
      <c r="I41" s="125"/>
      <c r="J41" s="125"/>
      <c r="K41" s="125">
        <v>2.2</v>
      </c>
      <c r="L41" s="125">
        <f>IF(K41="","",K41*$L$5/8)</f>
        <v>2.75</v>
      </c>
      <c r="M41" s="101">
        <v>1</v>
      </c>
      <c r="N41" s="101">
        <v>1</v>
      </c>
      <c r="O41" s="125">
        <v>1</v>
      </c>
      <c r="P41" s="135"/>
      <c r="Q41" s="127">
        <f>(H41+J41+L41+M41+N41+O41)/3</f>
        <v>4.340909090909091</v>
      </c>
      <c r="R41" s="127"/>
      <c r="S41" s="127"/>
      <c r="T41" s="128" t="str">
        <f>IF(Q41&lt;6,IF(Q41=0,"Reprovado","Exame"),"Aprovado")</f>
        <v>Exame</v>
      </c>
    </row>
    <row r="42" spans="1:20" ht="12.75">
      <c r="A42">
        <v>36</v>
      </c>
      <c r="B42" s="91" t="s">
        <v>178</v>
      </c>
      <c r="C42" s="92" t="s">
        <v>179</v>
      </c>
      <c r="D42" s="93" t="s">
        <v>76</v>
      </c>
      <c r="E42" s="93">
        <v>66</v>
      </c>
      <c r="F42" s="93" t="s">
        <v>180</v>
      </c>
      <c r="G42" s="130">
        <v>7</v>
      </c>
      <c r="H42" s="130">
        <f>IF(G42="","",G42*$H$5/11)</f>
        <v>5.090909090909091</v>
      </c>
      <c r="I42" s="130">
        <v>7</v>
      </c>
      <c r="J42" s="130">
        <f>IF(I42="","",I42*$J$5/10)</f>
        <v>6.3</v>
      </c>
      <c r="K42" s="130">
        <v>6.25</v>
      </c>
      <c r="L42" s="130">
        <f>IF(K42="","",K42*$L$5/8)</f>
        <v>7.8125</v>
      </c>
      <c r="M42" s="94">
        <v>1</v>
      </c>
      <c r="N42" s="94">
        <v>1</v>
      </c>
      <c r="O42" s="130">
        <v>1</v>
      </c>
      <c r="P42" s="134"/>
      <c r="Q42" s="127">
        <f>(H42+J42+L42+M42+N42+O42)/3</f>
        <v>7.401136363636364</v>
      </c>
      <c r="R42" s="127"/>
      <c r="S42" s="127"/>
      <c r="T42" s="128" t="str">
        <f>IF(Q42&lt;6,IF(Q42=0,"Reprovado","Exame"),"Aprovado")</f>
        <v>Aprovado</v>
      </c>
    </row>
    <row r="43" spans="1:20" ht="12.75">
      <c r="A43">
        <v>37</v>
      </c>
      <c r="B43" s="98" t="s">
        <v>181</v>
      </c>
      <c r="C43" s="99" t="s">
        <v>182</v>
      </c>
      <c r="D43" s="100" t="s">
        <v>76</v>
      </c>
      <c r="E43" s="100">
        <v>66</v>
      </c>
      <c r="F43" s="100" t="s">
        <v>183</v>
      </c>
      <c r="G43" s="125">
        <v>4</v>
      </c>
      <c r="H43" s="125">
        <f>IF(G43="","",G43*$H$5/11)</f>
        <v>2.909090909090909</v>
      </c>
      <c r="I43" s="125">
        <v>5</v>
      </c>
      <c r="J43" s="125">
        <f>IF(I43="","",I43*$J$5/10)</f>
        <v>4.5</v>
      </c>
      <c r="K43" s="125">
        <v>2.5</v>
      </c>
      <c r="L43" s="125">
        <f>IF(K43="","",K43*$L$5/8)</f>
        <v>3.125</v>
      </c>
      <c r="M43" s="101">
        <v>1</v>
      </c>
      <c r="N43" s="101">
        <v>1</v>
      </c>
      <c r="O43" s="125">
        <v>1</v>
      </c>
      <c r="P43" s="135"/>
      <c r="Q43" s="127">
        <f>(H43+J43+L43+M43+N43+O43)/3</f>
        <v>4.511363636363637</v>
      </c>
      <c r="R43" s="127"/>
      <c r="S43" s="127"/>
      <c r="T43" s="128" t="str">
        <f>IF(Q43&lt;6,IF(Q43=0,"Reprovado","Exame"),"Aprovado")</f>
        <v>Exame</v>
      </c>
    </row>
    <row r="44" spans="1:20" ht="12.75">
      <c r="A44">
        <v>38</v>
      </c>
      <c r="B44" s="91" t="s">
        <v>184</v>
      </c>
      <c r="C44" s="92" t="s">
        <v>185</v>
      </c>
      <c r="D44" s="93" t="s">
        <v>69</v>
      </c>
      <c r="E44" s="93">
        <v>66</v>
      </c>
      <c r="F44" s="93" t="s">
        <v>186</v>
      </c>
      <c r="G44" s="130">
        <v>10</v>
      </c>
      <c r="H44" s="130">
        <f>IF(G44="","",G44*$H$5/11)</f>
        <v>7.2727272727272725</v>
      </c>
      <c r="I44" s="130">
        <v>6</v>
      </c>
      <c r="J44" s="130">
        <f>IF(I44="","",I44*$J$5/10)</f>
        <v>5.4</v>
      </c>
      <c r="K44" s="130">
        <v>4.6</v>
      </c>
      <c r="L44" s="130">
        <f>IF(K44="","",K44*$L$5/8)</f>
        <v>5.75</v>
      </c>
      <c r="M44" s="94">
        <v>1</v>
      </c>
      <c r="N44" s="94">
        <v>1</v>
      </c>
      <c r="O44" s="130">
        <v>1</v>
      </c>
      <c r="P44" s="134"/>
      <c r="Q44" s="127">
        <f>(H44+J44+L44+M44+N44+O44)/3</f>
        <v>7.140909090909091</v>
      </c>
      <c r="R44" s="127"/>
      <c r="S44" s="127"/>
      <c r="T44" s="128" t="str">
        <f>IF(Q44&lt;6,IF(Q44=0,"Reprovado","Exame"),"Aprovado")</f>
        <v>Aprovado</v>
      </c>
    </row>
    <row r="45" spans="1:20" ht="12.75">
      <c r="A45">
        <v>39</v>
      </c>
      <c r="B45" s="98" t="s">
        <v>187</v>
      </c>
      <c r="C45" s="99" t="s">
        <v>188</v>
      </c>
      <c r="D45" s="100" t="s">
        <v>76</v>
      </c>
      <c r="E45" s="100">
        <v>66</v>
      </c>
      <c r="F45" s="100" t="s">
        <v>189</v>
      </c>
      <c r="G45" s="125"/>
      <c r="H45" s="125"/>
      <c r="I45" s="125"/>
      <c r="J45" s="125"/>
      <c r="K45" s="125"/>
      <c r="L45" s="125"/>
      <c r="M45" s="101"/>
      <c r="N45" s="101"/>
      <c r="O45" s="125"/>
      <c r="P45" s="135"/>
      <c r="Q45" s="127">
        <f>(H45+J45+L45+M45+N45+O45)/3</f>
        <v>0</v>
      </c>
      <c r="R45" s="127"/>
      <c r="S45" s="127"/>
      <c r="T45" s="128" t="str">
        <f>IF(Q45&lt;6,IF(Q45=0,"Reprovado","Exame"),"Aprovado")</f>
        <v>Reprovado</v>
      </c>
    </row>
    <row r="46" spans="1:20" ht="12.75">
      <c r="A46">
        <v>40</v>
      </c>
      <c r="B46" s="91" t="s">
        <v>190</v>
      </c>
      <c r="C46" s="92" t="s">
        <v>191</v>
      </c>
      <c r="D46" s="93" t="s">
        <v>76</v>
      </c>
      <c r="E46" s="93">
        <v>66</v>
      </c>
      <c r="F46" s="93" t="s">
        <v>192</v>
      </c>
      <c r="G46" s="130"/>
      <c r="H46" s="130"/>
      <c r="I46" s="130">
        <v>2.5</v>
      </c>
      <c r="J46" s="130">
        <f>IF(I46="","",I46*$J$5/10)</f>
        <v>2.25</v>
      </c>
      <c r="K46" s="130">
        <v>3.7</v>
      </c>
      <c r="L46" s="130">
        <f>IF(K46="","",K46*$L$5/8)</f>
        <v>4.625</v>
      </c>
      <c r="M46" s="94">
        <v>0</v>
      </c>
      <c r="N46" s="94">
        <v>1</v>
      </c>
      <c r="O46" s="130">
        <v>0</v>
      </c>
      <c r="P46" s="134"/>
      <c r="Q46" s="127">
        <f>(H46+J46+L46+M46+N46+O46)/3</f>
        <v>2.625</v>
      </c>
      <c r="R46" s="127"/>
      <c r="S46" s="127"/>
      <c r="T46" s="128" t="str">
        <f>IF(Q46&lt;6,IF(Q46=0,"Reprovado","Exame"),"Aprovado")</f>
        <v>Exame</v>
      </c>
    </row>
    <row r="47" spans="1:20" ht="12.75">
      <c r="A47">
        <v>41</v>
      </c>
      <c r="B47" s="98" t="s">
        <v>193</v>
      </c>
      <c r="C47" s="99" t="s">
        <v>194</v>
      </c>
      <c r="D47" s="100" t="s">
        <v>195</v>
      </c>
      <c r="E47" s="100">
        <v>66</v>
      </c>
      <c r="F47" s="100" t="s">
        <v>196</v>
      </c>
      <c r="G47" s="125"/>
      <c r="H47" s="125"/>
      <c r="I47" s="125"/>
      <c r="J47" s="125"/>
      <c r="K47" s="125"/>
      <c r="L47" s="125"/>
      <c r="M47" s="101"/>
      <c r="N47" s="101"/>
      <c r="O47" s="125"/>
      <c r="P47" s="135"/>
      <c r="Q47" s="127">
        <f>(H47+J47+L47+M47+N47+O47)/3</f>
        <v>0</v>
      </c>
      <c r="R47" s="127"/>
      <c r="S47" s="127"/>
      <c r="T47" s="128" t="str">
        <f>IF(Q47&lt;6,IF(Q47=0,"Reprovado","Exame"),"Aprovado")</f>
        <v>Reprovado</v>
      </c>
    </row>
    <row r="48" spans="1:20" ht="12.75">
      <c r="A48">
        <v>42</v>
      </c>
      <c r="B48" s="91" t="s">
        <v>197</v>
      </c>
      <c r="C48" s="92" t="s">
        <v>198</v>
      </c>
      <c r="D48" s="93" t="s">
        <v>76</v>
      </c>
      <c r="E48" s="93">
        <v>66</v>
      </c>
      <c r="F48" s="93" t="s">
        <v>199</v>
      </c>
      <c r="G48" s="130">
        <v>4</v>
      </c>
      <c r="H48" s="130">
        <f>IF(G48="","",G48*$H$5/11)</f>
        <v>2.909090909090909</v>
      </c>
      <c r="I48" s="130">
        <v>4</v>
      </c>
      <c r="J48" s="130">
        <f>IF(I48="","",I48*$J$5/10)</f>
        <v>3.6</v>
      </c>
      <c r="K48" s="130"/>
      <c r="L48" s="130"/>
      <c r="M48" s="94"/>
      <c r="N48" s="94"/>
      <c r="O48" s="130"/>
      <c r="P48" s="134"/>
      <c r="Q48" s="127">
        <f>(H48+J48+L48+M48+N48+O48)/3</f>
        <v>2.16969696969697</v>
      </c>
      <c r="R48" s="127"/>
      <c r="S48" s="127"/>
      <c r="T48" s="128" t="str">
        <f>IF(Q48&lt;6,IF(Q48=0,"Reprovado","Exame"),"Aprovado")</f>
        <v>Exame</v>
      </c>
    </row>
    <row r="49" spans="1:20" ht="12.75">
      <c r="A49">
        <v>43</v>
      </c>
      <c r="B49" s="98" t="s">
        <v>200</v>
      </c>
      <c r="C49" s="99" t="s">
        <v>201</v>
      </c>
      <c r="D49" s="100" t="s">
        <v>69</v>
      </c>
      <c r="E49" s="100">
        <v>66</v>
      </c>
      <c r="F49" s="100" t="s">
        <v>202</v>
      </c>
      <c r="G49" s="125"/>
      <c r="H49" s="125"/>
      <c r="I49" s="125"/>
      <c r="J49" s="125"/>
      <c r="K49" s="125"/>
      <c r="L49" s="125"/>
      <c r="M49" s="101"/>
      <c r="N49" s="101"/>
      <c r="O49" s="125"/>
      <c r="P49" s="135"/>
      <c r="Q49" s="127">
        <f>(H49+J49+L49+M49+N49+O49)/3</f>
        <v>0</v>
      </c>
      <c r="R49" s="127"/>
      <c r="S49" s="127"/>
      <c r="T49" s="128" t="str">
        <f>IF(Q49&lt;6,IF(Q49=0,"Reprovado","Exame"),"Aprovado")</f>
        <v>Reprovado</v>
      </c>
    </row>
    <row r="50" spans="1:20" ht="12.75">
      <c r="A50">
        <v>44</v>
      </c>
      <c r="B50" s="91" t="s">
        <v>203</v>
      </c>
      <c r="C50" s="92" t="s">
        <v>204</v>
      </c>
      <c r="D50" s="93" t="s">
        <v>80</v>
      </c>
      <c r="E50" s="93">
        <v>66</v>
      </c>
      <c r="F50" s="93" t="s">
        <v>205</v>
      </c>
      <c r="G50" s="130"/>
      <c r="H50" s="130">
        <v>8</v>
      </c>
      <c r="I50" s="130">
        <v>4</v>
      </c>
      <c r="J50" s="130">
        <f>IF(I50="","",I50*$J$5/10)</f>
        <v>3.6</v>
      </c>
      <c r="K50" s="130">
        <v>2.8</v>
      </c>
      <c r="L50" s="130">
        <f>IF(K50="","",K50*$L$5/8)</f>
        <v>3.5</v>
      </c>
      <c r="M50" s="94">
        <v>3</v>
      </c>
      <c r="N50" s="94"/>
      <c r="O50" s="130"/>
      <c r="P50" s="134"/>
      <c r="Q50" s="127">
        <f>(H50+J50+L50+M50+N50+O50)/3</f>
        <v>6.033333333333334</v>
      </c>
      <c r="R50" s="127"/>
      <c r="S50" s="127"/>
      <c r="T50" s="128" t="str">
        <f>IF(Q50&lt;6,IF(Q50=0,"Reprovado","Exame"),"Aprovado")</f>
        <v>Aprovado</v>
      </c>
    </row>
    <row r="51" spans="1:20" ht="12.75">
      <c r="A51">
        <v>45</v>
      </c>
      <c r="B51" s="98" t="s">
        <v>206</v>
      </c>
      <c r="C51" s="99" t="s">
        <v>207</v>
      </c>
      <c r="D51" s="100" t="s">
        <v>208</v>
      </c>
      <c r="E51" s="100">
        <v>66</v>
      </c>
      <c r="F51" s="100" t="s">
        <v>209</v>
      </c>
      <c r="G51" s="125">
        <v>2</v>
      </c>
      <c r="H51" s="125">
        <f>IF(G51="","",G51*$H$5/11)</f>
        <v>1.4545454545454546</v>
      </c>
      <c r="I51" s="125">
        <v>0.1</v>
      </c>
      <c r="J51" s="125">
        <f>IF(I51="","",I51*$J$5/10)</f>
        <v>0.09</v>
      </c>
      <c r="K51" s="125"/>
      <c r="L51" s="125"/>
      <c r="M51" s="101"/>
      <c r="N51" s="101"/>
      <c r="O51" s="125"/>
      <c r="P51" s="135"/>
      <c r="Q51" s="127">
        <f>(H51+J51+L51+M51+N51+O51)/3</f>
        <v>0.5148484848484849</v>
      </c>
      <c r="R51" s="127"/>
      <c r="S51" s="127"/>
      <c r="T51" s="128" t="str">
        <f>IF(Q51&lt;6,IF(Q51=0,"Reprovado","Exame"),"Aprovado")</f>
        <v>Exame</v>
      </c>
    </row>
    <row r="52" spans="1:20" ht="12.75">
      <c r="A52">
        <v>46</v>
      </c>
      <c r="B52" s="91" t="s">
        <v>210</v>
      </c>
      <c r="C52" s="92" t="s">
        <v>211</v>
      </c>
      <c r="D52" s="93" t="s">
        <v>76</v>
      </c>
      <c r="E52" s="93">
        <v>66</v>
      </c>
      <c r="F52" s="93" t="s">
        <v>212</v>
      </c>
      <c r="G52" s="130">
        <v>11</v>
      </c>
      <c r="H52" s="130">
        <f>IF(G52="","",G52*$H$5/11)</f>
        <v>8</v>
      </c>
      <c r="I52" s="130">
        <v>7</v>
      </c>
      <c r="J52" s="130">
        <f>IF(I52="","",I52*$J$5/10)</f>
        <v>6.3</v>
      </c>
      <c r="K52" s="130">
        <v>5.7</v>
      </c>
      <c r="L52" s="130">
        <f>IF(K52="","",K52*$L$5/8)</f>
        <v>7.125</v>
      </c>
      <c r="M52" s="94">
        <v>1</v>
      </c>
      <c r="N52" s="94">
        <v>1</v>
      </c>
      <c r="O52" s="130">
        <v>1</v>
      </c>
      <c r="P52" s="134"/>
      <c r="Q52" s="127">
        <f>(H52+J52+L52+M52+N52+O52)/3</f>
        <v>8.141666666666667</v>
      </c>
      <c r="R52" s="127"/>
      <c r="S52" s="127"/>
      <c r="T52" s="128" t="str">
        <f>IF(Q52&lt;6,IF(Q52=0,"Reprovado","Exame"),"Aprovado")</f>
        <v>Aprovado</v>
      </c>
    </row>
    <row r="53" spans="1:20" ht="12.75">
      <c r="A53">
        <v>47</v>
      </c>
      <c r="B53" s="98" t="s">
        <v>213</v>
      </c>
      <c r="C53" s="99" t="s">
        <v>214</v>
      </c>
      <c r="D53" s="100" t="s">
        <v>76</v>
      </c>
      <c r="E53" s="100">
        <v>66</v>
      </c>
      <c r="F53" s="100" t="s">
        <v>215</v>
      </c>
      <c r="G53" s="125">
        <v>10</v>
      </c>
      <c r="H53" s="125">
        <f>IF(G53="","",G53*$H$5/11)</f>
        <v>7.2727272727272725</v>
      </c>
      <c r="I53" s="125">
        <v>10</v>
      </c>
      <c r="J53" s="125">
        <f>IF(I53="","",I53*$J$5/10)</f>
        <v>9</v>
      </c>
      <c r="K53" s="125">
        <v>8</v>
      </c>
      <c r="L53" s="125">
        <f>IF(K53="","",K53*$L$5/8)</f>
        <v>10</v>
      </c>
      <c r="M53" s="101">
        <v>1</v>
      </c>
      <c r="N53" s="101">
        <v>1</v>
      </c>
      <c r="O53" s="125">
        <v>1</v>
      </c>
      <c r="P53" s="135"/>
      <c r="Q53" s="127">
        <f>(H53+J53+L53+M53+N53+O53)/3</f>
        <v>9.757575757575758</v>
      </c>
      <c r="R53" s="127"/>
      <c r="S53" s="127"/>
      <c r="T53" s="128" t="str">
        <f>IF(Q53&lt;6,IF(Q53=0,"Reprovado","Exame"),"Aprovado")</f>
        <v>Aprovado</v>
      </c>
    </row>
    <row r="54" spans="1:20" ht="12.75">
      <c r="A54">
        <v>48</v>
      </c>
      <c r="B54" s="91" t="s">
        <v>216</v>
      </c>
      <c r="C54" s="92" t="s">
        <v>217</v>
      </c>
      <c r="D54" s="93" t="s">
        <v>80</v>
      </c>
      <c r="E54" s="93">
        <v>66</v>
      </c>
      <c r="F54" s="93" t="s">
        <v>218</v>
      </c>
      <c r="G54" s="130"/>
      <c r="H54" s="130"/>
      <c r="I54" s="130"/>
      <c r="J54" s="130"/>
      <c r="K54" s="130"/>
      <c r="L54" s="130"/>
      <c r="M54" s="94"/>
      <c r="N54" s="94"/>
      <c r="O54" s="130"/>
      <c r="P54" s="134"/>
      <c r="Q54" s="127">
        <f>(H54+J54+L54+M54+N54+O54)/3</f>
        <v>0</v>
      </c>
      <c r="R54" s="127"/>
      <c r="S54" s="127"/>
      <c r="T54" s="128" t="str">
        <f>IF(Q54&lt;6,IF(Q54=0,"Reprovado","Exame"),"Aprovado")</f>
        <v>Reprovado</v>
      </c>
    </row>
    <row r="55" spans="1:20" ht="12.75">
      <c r="A55">
        <v>49</v>
      </c>
      <c r="B55" s="98" t="s">
        <v>219</v>
      </c>
      <c r="C55" s="99" t="s">
        <v>220</v>
      </c>
      <c r="D55" s="100" t="s">
        <v>69</v>
      </c>
      <c r="E55" s="100">
        <v>66</v>
      </c>
      <c r="F55" s="100" t="s">
        <v>221</v>
      </c>
      <c r="G55" s="125">
        <v>11</v>
      </c>
      <c r="H55" s="125">
        <f>IF(G55="","",G55*$H$5/11)</f>
        <v>8</v>
      </c>
      <c r="I55" s="125">
        <v>8</v>
      </c>
      <c r="J55" s="125">
        <f>IF(I55="","",I55*$J$5/10)</f>
        <v>7.2</v>
      </c>
      <c r="K55" s="125">
        <v>7</v>
      </c>
      <c r="L55" s="125">
        <f>IF(K55="","",K55*$L$5/8)</f>
        <v>8.75</v>
      </c>
      <c r="M55" s="101">
        <v>1</v>
      </c>
      <c r="N55" s="101">
        <v>1</v>
      </c>
      <c r="O55" s="125">
        <v>1</v>
      </c>
      <c r="P55" s="135"/>
      <c r="Q55" s="127">
        <f>(H55+J55+L55+M55+N55+O55)/3</f>
        <v>8.983333333333333</v>
      </c>
      <c r="R55" s="127"/>
      <c r="S55" s="127"/>
      <c r="T55" s="128" t="str">
        <f>IF(Q55&lt;6,IF(Q55=0,"Reprovado","Exame"),"Aprovado")</f>
        <v>Aprovado</v>
      </c>
    </row>
    <row r="56" spans="1:20" ht="12.75">
      <c r="A56" t="s">
        <v>60</v>
      </c>
      <c r="B56" s="105"/>
      <c r="C56" s="106"/>
      <c r="D56" s="107"/>
      <c r="E56" s="107"/>
      <c r="F56" s="107"/>
      <c r="G56" s="107"/>
      <c r="H56" s="136"/>
      <c r="I56" s="136"/>
      <c r="J56" s="136"/>
      <c r="K56" s="136"/>
      <c r="L56" s="136"/>
      <c r="M56" s="108"/>
      <c r="N56" s="108"/>
      <c r="O56" s="136"/>
      <c r="P56" s="137"/>
      <c r="Q56" s="138" t="s">
        <v>60</v>
      </c>
      <c r="R56" s="138"/>
      <c r="S56" s="138"/>
      <c r="T56" s="139"/>
    </row>
    <row r="57" spans="12:20" ht="12.75">
      <c r="L57" s="140" t="s">
        <v>222</v>
      </c>
      <c r="M57" s="140"/>
      <c r="N57" s="140"/>
      <c r="O57" s="140"/>
      <c r="P57" s="140"/>
      <c r="Q57" s="140" t="s">
        <v>223</v>
      </c>
      <c r="R57" s="140"/>
      <c r="S57" s="140"/>
      <c r="T57" s="140"/>
    </row>
    <row r="58" spans="12:21" ht="12.75">
      <c r="L58" t="s">
        <v>224</v>
      </c>
      <c r="N58" s="141">
        <v>19</v>
      </c>
      <c r="O58" s="142">
        <f>N58/N62*100</f>
        <v>38.775510204081634</v>
      </c>
      <c r="P58" t="s">
        <v>225</v>
      </c>
      <c r="Q58" t="s">
        <v>224</v>
      </c>
      <c r="S58" s="141"/>
      <c r="T58" s="142">
        <f>S58/S62*100</f>
        <v>0</v>
      </c>
      <c r="U58" t="s">
        <v>225</v>
      </c>
    </row>
    <row r="59" spans="12:21" ht="12.75">
      <c r="L59" t="s">
        <v>226</v>
      </c>
      <c r="N59" s="143">
        <v>25</v>
      </c>
      <c r="O59" s="142">
        <f>N59/N62*100</f>
        <v>51.02040816326531</v>
      </c>
      <c r="P59" t="s">
        <v>225</v>
      </c>
      <c r="Q59" t="s">
        <v>226</v>
      </c>
      <c r="S59" s="143"/>
      <c r="T59" s="142">
        <f>S59/S62*100</f>
        <v>0</v>
      </c>
      <c r="U59" t="s">
        <v>225</v>
      </c>
    </row>
    <row r="60" spans="12:21" ht="12.75">
      <c r="L60" t="s">
        <v>227</v>
      </c>
      <c r="N60" s="144">
        <v>5</v>
      </c>
      <c r="O60" s="142">
        <f>N60/N62*100</f>
        <v>10.204081632653061</v>
      </c>
      <c r="P60" t="s">
        <v>225</v>
      </c>
      <c r="Q60" t="s">
        <v>227</v>
      </c>
      <c r="S60" s="144"/>
      <c r="T60" s="142">
        <f>S60/S62*100</f>
        <v>0</v>
      </c>
      <c r="U60" t="s">
        <v>225</v>
      </c>
    </row>
    <row r="61" spans="12:19" ht="12.75">
      <c r="L61" t="s">
        <v>228</v>
      </c>
      <c r="N61" s="144"/>
      <c r="Q61" t="s">
        <v>228</v>
      </c>
      <c r="S61" s="144"/>
    </row>
    <row r="62" spans="12:21" ht="12.75">
      <c r="L62" s="145" t="s">
        <v>229</v>
      </c>
      <c r="M62" s="145"/>
      <c r="N62" s="145">
        <f>N60+N59+N58</f>
        <v>49</v>
      </c>
      <c r="O62" s="145">
        <f>O60+O59+O58</f>
        <v>100</v>
      </c>
      <c r="P62" s="145" t="s">
        <v>225</v>
      </c>
      <c r="Q62" s="145" t="s">
        <v>229</v>
      </c>
      <c r="R62" s="145"/>
      <c r="S62" s="145">
        <f>N62</f>
        <v>49</v>
      </c>
      <c r="T62" s="145">
        <f>T60+T59+T58</f>
        <v>0</v>
      </c>
      <c r="U62" s="145" t="s">
        <v>225</v>
      </c>
    </row>
  </sheetData>
  <sheetProtection selectLockedCells="1" selectUnlockedCells="1"/>
  <mergeCells count="3">
    <mergeCell ref="B4:F4"/>
    <mergeCell ref="L57:P57"/>
    <mergeCell ref="Q57:T57"/>
  </mergeCells>
  <conditionalFormatting sqref="B6:B56 C7:C56 D6:L56 M7:M56 N6:O56 P7:S56 T7:T55 U7:U41">
    <cfRule type="cellIs" priority="1" dxfId="1" operator="lessThan" stopIfTrue="1">
      <formula>6</formula>
    </cfRule>
  </conditionalFormatting>
  <printOptions/>
  <pageMargins left="0.5118055555555555" right="0.5118055555555555" top="0.7875" bottom="0.7875" header="0.5118055555555555" footer="0.5118055555555555"/>
  <pageSetup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267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Emilia</dc:creator>
  <cp:keywords/>
  <dc:description/>
  <cp:lastModifiedBy>Julio Cesar Espirito Santo</cp:lastModifiedBy>
  <dcterms:created xsi:type="dcterms:W3CDTF">2016-08-10T01:28:04Z</dcterms:created>
  <dcterms:modified xsi:type="dcterms:W3CDTF">2016-08-10T18:45:48Z</dcterms:modified>
  <cp:category/>
  <cp:version/>
  <cp:contentType/>
  <cp:contentStatus/>
  <cp:revision>8</cp:revision>
</cp:coreProperties>
</file>