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4" activeTab="0"/>
  </bookViews>
  <sheets>
    <sheet name="Calendário" sheetId="1" r:id="rId1"/>
    <sheet name="MTM251 Esp Métricos" sheetId="2" r:id="rId2"/>
    <sheet name="MTM122 Cálculo I" sheetId="3" r:id="rId3"/>
  </sheets>
  <definedNames/>
  <calcPr fullCalcOnLoad="1"/>
</workbook>
</file>

<file path=xl/comments1.xml><?xml version="1.0" encoding="utf-8"?>
<comments xmlns="http://schemas.openxmlformats.org/spreadsheetml/2006/main">
  <authors>
    <author/>
  </authors>
  <commentList>
    <comment ref="C12" authorId="0">
      <text>
        <r>
          <rPr>
            <sz val="11"/>
            <color indexed="8"/>
            <rFont val="Calibri"/>
            <family val="2"/>
          </rPr>
          <t>Trancamento de Matrícula</t>
        </r>
      </text>
    </comment>
  </commentList>
</comments>
</file>

<file path=xl/comments2.xml><?xml version="1.0" encoding="utf-8"?>
<comments xmlns="http://schemas.openxmlformats.org/spreadsheetml/2006/main">
  <authors>
    <author/>
  </authors>
  <commentList>
    <comment ref="H4" authorId="0">
      <text>
        <r>
          <rPr>
            <b/>
            <sz val="8"/>
            <color indexed="8"/>
            <rFont val="Tahoma"/>
            <family val="2"/>
          </rPr>
          <t xml:space="preserve">TRABALHO LITERÁRIO
</t>
        </r>
        <r>
          <rPr>
            <b/>
            <u val="double"/>
            <sz val="8"/>
            <color indexed="8"/>
            <rFont val="Tahoma"/>
            <family val="2"/>
          </rPr>
          <t xml:space="preserve">CANCELADO : SERÃO FEITOS SEMINÁRIOS / ARTIGOS
</t>
        </r>
        <r>
          <rPr>
            <b/>
            <sz val="8"/>
            <color indexed="8"/>
            <rFont val="Tahoma"/>
            <family val="2"/>
          </rPr>
          <t xml:space="preserve">Objetivos:
</t>
        </r>
        <r>
          <rPr>
            <sz val="8"/>
            <color indexed="8"/>
            <rFont val="Tahoma"/>
            <family val="2"/>
          </rPr>
          <t xml:space="preserve">Visa prover o matemático em formação da capacidade de obter, compreender, dissertar e discutir informações de caráter humanística de alto padrão no ambito da discussão de temas matemáticos (análise III, no caso) para, também, evidenciar a não-dissociação do conhecimento.
</t>
        </r>
        <r>
          <rPr>
            <b/>
            <sz val="8"/>
            <color indexed="8"/>
            <rFont val="Tahoma"/>
            <family val="2"/>
          </rPr>
          <t xml:space="preserve">
Instruções:
</t>
        </r>
        <r>
          <rPr>
            <sz val="8"/>
            <color indexed="8"/>
            <rFont val="Tahoma"/>
            <family val="2"/>
          </rPr>
          <t xml:space="preserve">Trata-se de desenvolver e escrever um pequeno texto  para cada item abaixo (2 a 10 laudas) em formato de artigo (resumo, introdução, desenvolvimento e conclusões, com duas imagens), processado em LaTeX, focando em pelo menos um dos seguintes textos, partes de livros, autores ou temas  desde que mantidos altíssimo padrão (autores seguem sugeridos) :
Item 1 - </t>
        </r>
        <r>
          <rPr>
            <i/>
            <sz val="8"/>
            <color indexed="8"/>
            <rFont val="Tahoma"/>
            <family val="2"/>
          </rPr>
          <t>Literatura Geral / Conhecimento Comum</t>
        </r>
        <r>
          <rPr>
            <sz val="8"/>
            <color indexed="8"/>
            <rFont val="Tahoma"/>
            <family val="2"/>
          </rPr>
          <t xml:space="preserve"> 
------------------------------------------------------------------------
Autores ou Temas Sugeridos: Salvador Dali, Gabriel Garcia Marques, Umberto Eco,  Foucault, Tolstói, Darcy Ribeiro, Milton Santos, Boaventura de Souza Santos, Marilena Chauí, Dostoiévsky, Saramago, Leminski, Drummond, Carroll, Bukowski, Eduardo Giannetti, Stendhall,  Sigmund Froid, Stanley Milgram, Pavlov, John Dewey, Douglas Adams, Freire, Hegel, Kant, Marx, Escola de Frankfurt, Psicologia da Gestalt, Psicol. Analítica, Behaviorismo, Cognitivismo, Sócio-Interacionismo, Epstemologia, entre outros de sua preferencia.
Item 2 - </t>
        </r>
        <r>
          <rPr>
            <i/>
            <sz val="8"/>
            <color indexed="8"/>
            <rFont val="Tahoma"/>
            <family val="2"/>
          </rPr>
          <t xml:space="preserve">Literatura  Matemática / Científica 
</t>
        </r>
        <r>
          <rPr>
            <sz val="8"/>
            <color indexed="8"/>
            <rFont val="Tahoma"/>
            <family val="2"/>
          </rPr>
          <t xml:space="preserve">------------------------------------------------------------
Livros, Autores ou Temas Sugeridos: A Experiencia Matemática, de Philip Davis &amp; Reuben Hersh, O Gene da Matemática, de Keith Devlin, O Homem que Calculava, de Malba Tahan,  FlatLand de Abbott, Polya, Clovis Pereira da Silva, Ole Skovsmose, Howard Eves, Carl B Boyer, Dennis Guedj, Bertrand Russel, etc...
</t>
        </r>
        <r>
          <rPr>
            <i/>
            <sz val="8"/>
            <color indexed="8"/>
            <rFont val="Tahoma"/>
            <family val="2"/>
          </rPr>
          <t xml:space="preserve">
</t>
        </r>
        <r>
          <rPr>
            <b/>
            <sz val="8"/>
            <color indexed="8"/>
            <rFont val="Tahoma"/>
            <family val="2"/>
          </rPr>
          <t xml:space="preserve">Desenvolvimento:
</t>
        </r>
        <r>
          <rPr>
            <sz val="8"/>
            <color indexed="8"/>
            <rFont val="Tahoma"/>
            <family val="2"/>
          </rPr>
          <t xml:space="preserve">Os trabalhos deverão ser desenvolvidos ao longo do semestre e entregues, via email, em etapas, sendo a data de entrega de cada etapa aquela da aula que antecede cada prova do curso (exceto a última).
Etapa 1 - Escolha do(s) texto(s) e autores (itens 1 e 2)
Etapa 2 - Entrega e discussão do esboço do trabalho escrito (itens 1 e 2)
Etapa 3 - Entrega do Trabalho Escrito Revisado e Finalizado (itens 1 e 2)
</t>
        </r>
        <r>
          <rPr>
            <b/>
            <sz val="8"/>
            <color indexed="8"/>
            <rFont val="Tahoma"/>
            <family val="2"/>
          </rPr>
          <t xml:space="preserve">Avaliação:
</t>
        </r>
        <r>
          <rPr>
            <sz val="8"/>
            <color indexed="8"/>
            <rFont val="Tahoma"/>
            <family val="2"/>
          </rPr>
          <t>Para fins de pontuação, os itens 1 e 2 serão igualmente avaliados.</t>
        </r>
      </text>
    </comment>
  </commentList>
</comments>
</file>

<file path=xl/sharedStrings.xml><?xml version="1.0" encoding="utf-8"?>
<sst xmlns="http://schemas.openxmlformats.org/spreadsheetml/2006/main" count="368" uniqueCount="221">
  <si>
    <t>Calendário de Provas</t>
  </si>
  <si>
    <t>DOM</t>
  </si>
  <si>
    <t>SEG</t>
  </si>
  <si>
    <t>TER</t>
  </si>
  <si>
    <t>QUA</t>
  </si>
  <si>
    <t>QUI</t>
  </si>
  <si>
    <t>SEX</t>
  </si>
  <si>
    <t>SÁB</t>
  </si>
  <si>
    <t>//</t>
  </si>
  <si>
    <t>HOJE</t>
  </si>
  <si>
    <t>HORA</t>
  </si>
  <si>
    <t>\\</t>
  </si>
  <si>
    <t>C1</t>
  </si>
  <si>
    <t>Horário</t>
  </si>
  <si>
    <t>SALA:</t>
  </si>
  <si>
    <t>X</t>
  </si>
  <si>
    <t>IEM</t>
  </si>
  <si>
    <t>&lt;&lt;     LEGENDA     &gt;&gt;</t>
  </si>
  <si>
    <t>DATA  DAS  PRINCIPAIS AVALIAÇÕES DE CÁLCULO III</t>
  </si>
  <si>
    <t>Aulas Extras e Exame Especial</t>
  </si>
  <si>
    <t>Aulas/Destaques</t>
  </si>
  <si>
    <t>Feriados e dias que não Haverá aulas</t>
  </si>
  <si>
    <t>&lt;&lt;     I N F O R M A Ç Õ E S    A D I C I O N A I S     &gt;&gt;</t>
  </si>
  <si>
    <t>A aula que antecede cada prova é uma aula de exercícios de revisão.</t>
  </si>
  <si>
    <t>A matéria referente a cada prova ou trabalho é TODA a matéria anterior a correspondente aula de exercicios de revisão.</t>
  </si>
  <si>
    <t>Devido a natureza do curso, a matéria é cumulativa: conteúdos de provas anteriores são fundamentais para a prova em questão.</t>
  </si>
  <si>
    <t>Informações sobre Exame Especial -  Resolução CEPE 2880</t>
  </si>
  <si>
    <t>EE</t>
  </si>
  <si>
    <t xml:space="preserve"> </t>
  </si>
  <si>
    <t>Análise III</t>
  </si>
  <si>
    <t>P1</t>
  </si>
  <si>
    <t>P2</t>
  </si>
  <si>
    <t>P3</t>
  </si>
  <si>
    <t>P4</t>
  </si>
  <si>
    <t xml:space="preserve">Faltas </t>
  </si>
  <si>
    <t>Média</t>
  </si>
  <si>
    <t xml:space="preserve"> Exame</t>
  </si>
  <si>
    <t>Total de Faltas</t>
  </si>
  <si>
    <t>Situação</t>
  </si>
  <si>
    <t>Prof:</t>
  </si>
  <si>
    <t>Júlio César do Espírito Santo</t>
  </si>
  <si>
    <t>Matricula</t>
  </si>
  <si>
    <t>Nome</t>
  </si>
  <si>
    <t>Curso</t>
  </si>
  <si>
    <t>Turma</t>
  </si>
  <si>
    <t>e-mail</t>
  </si>
  <si>
    <t>Aprovado</t>
  </si>
  <si>
    <t>14.1.4099</t>
  </si>
  <si>
    <t>ADRIANA DE JESUS DE PAULA</t>
  </si>
  <si>
    <t>MTB</t>
  </si>
  <si>
    <t>drikdejesusdepaula@gmail.com</t>
  </si>
  <si>
    <t>x</t>
  </si>
  <si>
    <t>Cálculo Diferencial e Integral 1  -  MTM 122</t>
  </si>
  <si>
    <t>T</t>
  </si>
  <si>
    <t>P</t>
  </si>
  <si>
    <t>Média Final</t>
  </si>
  <si>
    <t>Nota no Exame</t>
  </si>
  <si>
    <t>16.2.9857</t>
  </si>
  <si>
    <t>ALICE SILVA SANTOS</t>
  </si>
  <si>
    <t>GEO</t>
  </si>
  <si>
    <t>alice.liss@hotmail.com</t>
  </si>
  <si>
    <t>f</t>
  </si>
  <si>
    <t>15.2.1305</t>
  </si>
  <si>
    <t>AYLA VELLOSO KEPPEL</t>
  </si>
  <si>
    <t>keppelayla@hotmail.com</t>
  </si>
  <si>
    <t>16.2.9559</t>
  </si>
  <si>
    <t>BARBARA RIOS DE FARIA ARAUJO</t>
  </si>
  <si>
    <t>barbara_riosfaria@hotmail.com</t>
  </si>
  <si>
    <t>16.2.1144</t>
  </si>
  <si>
    <t>BRUNA CAROLINE DE SOUZA COSTA MOREIRA</t>
  </si>
  <si>
    <t>bruna.ninha.moreira47@gmail.com</t>
  </si>
  <si>
    <t>16.2.1431</t>
  </si>
  <si>
    <t>BRUNA MAIA RODRIGUES</t>
  </si>
  <si>
    <t>brunarm2711@gmail.com</t>
  </si>
  <si>
    <t>16.2.1427</t>
  </si>
  <si>
    <t>BRUNA MARIA SIMIAO</t>
  </si>
  <si>
    <t>bruninhamsv97@hotmail.com</t>
  </si>
  <si>
    <t>16.2.1839</t>
  </si>
  <si>
    <t>CAIO VINICIUS DE SOUSA SILVA</t>
  </si>
  <si>
    <t>caioviniciussousa@hotmail.com</t>
  </si>
  <si>
    <t>15.2.5871</t>
  </si>
  <si>
    <t>CLOVIS DE SOUZA FERREIRA</t>
  </si>
  <si>
    <t>AMB</t>
  </si>
  <si>
    <t>clovissouza02@gmail.com</t>
  </si>
  <si>
    <t>16.2.1572</t>
  </si>
  <si>
    <t>DAIANE SILVA DE PAULA</t>
  </si>
  <si>
    <t>dayane.eq.ufrrj@gmail.com</t>
  </si>
  <si>
    <t>16.2.1563</t>
  </si>
  <si>
    <t>DAUAN JUNIOR DE OLIVEIRA</t>
  </si>
  <si>
    <t>dauanjr@yahoo.com.br</t>
  </si>
  <si>
    <t>16.2.1892</t>
  </si>
  <si>
    <t>DEIZIANE NATALIA SILVA FARIA</t>
  </si>
  <si>
    <t>ane.faria@icloud.com</t>
  </si>
  <si>
    <t>16.2.1662</t>
  </si>
  <si>
    <t>EDUARDO MIGLIORI PARO</t>
  </si>
  <si>
    <t>eduardo.migliori11@gmail.com</t>
  </si>
  <si>
    <t>16.2.1764</t>
  </si>
  <si>
    <t>ERICA CERQUEIRA GONZALEZ MARTINEZ</t>
  </si>
  <si>
    <t>ericacgmartinez@gmail.com</t>
  </si>
  <si>
    <t>16.2.1592</t>
  </si>
  <si>
    <t>FERNANDA ROSA MARTINS PEIXOTO</t>
  </si>
  <si>
    <t>nanda.r.martins@hotmail.com</t>
  </si>
  <si>
    <t>16.2.1853</t>
  </si>
  <si>
    <t>GUILHERME AUGUSTO RODRIGUES DE SOUSA</t>
  </si>
  <si>
    <t>guiaugustors@hotmail.com</t>
  </si>
  <si>
    <t>15.1.1092</t>
  </si>
  <si>
    <t>GUILHERME MACHADO APOLINARIO</t>
  </si>
  <si>
    <t>gui.m.apo@gmail.com</t>
  </si>
  <si>
    <t>16.2.1488</t>
  </si>
  <si>
    <t>HEKTOR SIQUEIRA SOBRAL</t>
  </si>
  <si>
    <t>hektorsiqueira@hotmail.com</t>
  </si>
  <si>
    <t>16.2.1146</t>
  </si>
  <si>
    <t>HENRIQUE GARCIA SANTOS</t>
  </si>
  <si>
    <t>henriquegarciaformagini97@hotmail.com</t>
  </si>
  <si>
    <t>14.2.1271</t>
  </si>
  <si>
    <t>IGOR ANTONIO DOS SANTOS ALVES MENDES</t>
  </si>
  <si>
    <t>MIN</t>
  </si>
  <si>
    <t>igormendes.ufop@gmail.com</t>
  </si>
  <si>
    <t>16.2.1428</t>
  </si>
  <si>
    <t>IVAN BATISTA LISBOA</t>
  </si>
  <si>
    <t>ivan12bl@hotmail.com</t>
  </si>
  <si>
    <t>16.2.1838</t>
  </si>
  <si>
    <t>JADE MANSUR RIBEIRO BASILIO</t>
  </si>
  <si>
    <t>jademansur@hotmail.com</t>
  </si>
  <si>
    <t>16.2.1395</t>
  </si>
  <si>
    <t>JESSICA MORAES RONQUE</t>
  </si>
  <si>
    <t>jessicam-r@outlook.com</t>
  </si>
  <si>
    <t>16.2.1401</t>
  </si>
  <si>
    <t>JOAO PEDRO DA CRUZ BITARAES</t>
  </si>
  <si>
    <t>jp120996@gmail.com</t>
  </si>
  <si>
    <t>16.1.1077</t>
  </si>
  <si>
    <t>JONAS MENDES RODRIGUES SOUZA</t>
  </si>
  <si>
    <t>jonasmendesrs97@hotmail.com</t>
  </si>
  <si>
    <t>15.1.1487</t>
  </si>
  <si>
    <t>LUCAS LOMAS RUGGERI</t>
  </si>
  <si>
    <t>CIV</t>
  </si>
  <si>
    <t>llruggeri@hotmail.com</t>
  </si>
  <si>
    <t>16.2.1421</t>
  </si>
  <si>
    <t>LUCAS MEDEIROS DA SILVEIRA</t>
  </si>
  <si>
    <t>lucas.medeiros.silveira@gmail.com</t>
  </si>
  <si>
    <t>15.1.4221</t>
  </si>
  <si>
    <t>LUCAS MUNIZ</t>
  </si>
  <si>
    <t>FSL</t>
  </si>
  <si>
    <t>lmuniz.lucas@gmail.com</t>
  </si>
  <si>
    <t>12.2.4340</t>
  </si>
  <si>
    <t>LUCAS SILVA DE SENA BASTOS</t>
  </si>
  <si>
    <t>COM</t>
  </si>
  <si>
    <t>lucastsena85@gmail.com</t>
  </si>
  <si>
    <t>16.2.1505</t>
  </si>
  <si>
    <t>LUIS CARLOS VIEIRA JUNIOR</t>
  </si>
  <si>
    <t>lcvjunior@outlook.com</t>
  </si>
  <si>
    <t>16.2.1422</t>
  </si>
  <si>
    <t>LUIZA CLEMENTE RODRIGUES</t>
  </si>
  <si>
    <t>luiza_clemente@outlook.com</t>
  </si>
  <si>
    <t>16.2.1493</t>
  </si>
  <si>
    <t>MALENA DA CRUZ CUNHA</t>
  </si>
  <si>
    <t>mallenacruz@hotmail.com</t>
  </si>
  <si>
    <t>16.2.9761</t>
  </si>
  <si>
    <t>MARCILENE DE MATOS</t>
  </si>
  <si>
    <t>marcilenemattos@hotmail.com</t>
  </si>
  <si>
    <t>14.2.4341</t>
  </si>
  <si>
    <t>MARCOS PAULO FERREIRA RODRIGUES</t>
  </si>
  <si>
    <t>marcos.rodriiigues@gmail.com</t>
  </si>
  <si>
    <t>16.2.1877</t>
  </si>
  <si>
    <t>MARIA LUIZA MORAIS DE SOUZA</t>
  </si>
  <si>
    <t>marialuiza_iza15@hotmail.com</t>
  </si>
  <si>
    <t>16.2.9561</t>
  </si>
  <si>
    <t>MARIANA MARIA RESENDE</t>
  </si>
  <si>
    <t>magnoh.resende@yahoo.com.br</t>
  </si>
  <si>
    <t>16.2.1851</t>
  </si>
  <si>
    <t>MARIANA PIMENTA VILELA</t>
  </si>
  <si>
    <t>mariianavilela@gmail.com</t>
  </si>
  <si>
    <t>16.2.1517</t>
  </si>
  <si>
    <t>MARIANA SERRANO GUIMARAES</t>
  </si>
  <si>
    <t>marianaserranoguimaraes@hotmail.com</t>
  </si>
  <si>
    <t>16.2.1527</t>
  </si>
  <si>
    <t>MARLON LUCAS DIAS DE SOUZA</t>
  </si>
  <si>
    <t>marlonlucasdias@gmail.com</t>
  </si>
  <si>
    <t>16.2.1843</t>
  </si>
  <si>
    <t>NICOLE FERREIRA MARTINS</t>
  </si>
  <si>
    <t>nfm1611@gmail.com</t>
  </si>
  <si>
    <t>15.1.4032</t>
  </si>
  <si>
    <t>PEDRO IGNACIO DA CRUZ NETO</t>
  </si>
  <si>
    <t>pedroicnet@gmail.com</t>
  </si>
  <si>
    <t>16.2.1558</t>
  </si>
  <si>
    <t>PEDRO MARLON RODRIGUES AFONSO</t>
  </si>
  <si>
    <t>pedromarlon11@yahoo.com.br</t>
  </si>
  <si>
    <t>16.2.1846</t>
  </si>
  <si>
    <t>THAIS NAOMI OKUMA</t>
  </si>
  <si>
    <t>marcos.okuma64@terra.com.br</t>
  </si>
  <si>
    <t>16.2.1766</t>
  </si>
  <si>
    <t>THALITA RAFAELA SILVA GUSMAO</t>
  </si>
  <si>
    <t>thalita_rafaela26@hotmail.com</t>
  </si>
  <si>
    <t>13.2.4667</t>
  </si>
  <si>
    <t>THIAGO GONCALVES RESENDE</t>
  </si>
  <si>
    <t>thiagobh_7@hotmail.com</t>
  </si>
  <si>
    <t>16.2.1531</t>
  </si>
  <si>
    <t>VALMOR CAETANO ESMANHOTO</t>
  </si>
  <si>
    <t>valmorcaetanoe@hotmail.com</t>
  </si>
  <si>
    <t>15.2.1262</t>
  </si>
  <si>
    <t>VINICIUS HENRIQUE NEVES SILVEIRA</t>
  </si>
  <si>
    <t>oplump@gmail.com</t>
  </si>
  <si>
    <t>16.1.1461</t>
  </si>
  <si>
    <t>WALBER JOSE GOMES</t>
  </si>
  <si>
    <t>walbergomes20@hotmail.com</t>
  </si>
  <si>
    <t>15.2.1116</t>
  </si>
  <si>
    <t>WILKER SOARES SILVA</t>
  </si>
  <si>
    <t>wilkerhabbo@gmail.com</t>
  </si>
  <si>
    <t>Gabriel Costa campos</t>
  </si>
  <si>
    <t>FIS</t>
  </si>
  <si>
    <t>Bruno Felipe Maria</t>
  </si>
  <si>
    <t>Mateus Guedes Maciel</t>
  </si>
  <si>
    <t>Ricardo do Couto E Silva Monteiro</t>
  </si>
  <si>
    <t>Antes do Exame Especial</t>
  </si>
  <si>
    <t>Depois do Exame Especial</t>
  </si>
  <si>
    <t># Aprovados</t>
  </si>
  <si>
    <t>%</t>
  </si>
  <si>
    <t># Exame</t>
  </si>
  <si>
    <t># Reprovados</t>
  </si>
  <si>
    <t>#Reprovados por Falta</t>
  </si>
  <si>
    <t># Total</t>
  </si>
</sst>
</file>

<file path=xl/styles.xml><?xml version="1.0" encoding="utf-8"?>
<styleSheet xmlns="http://schemas.openxmlformats.org/spreadsheetml/2006/main">
  <numFmts count="7">
    <numFmt numFmtId="164" formatCode="GENERAL"/>
    <numFmt numFmtId="165" formatCode="D\-MMM;@"/>
    <numFmt numFmtId="166" formatCode="DD/MM/YYYY"/>
    <numFmt numFmtId="167" formatCode="0"/>
    <numFmt numFmtId="168" formatCode="0.0"/>
    <numFmt numFmtId="169" formatCode="0.00"/>
    <numFmt numFmtId="170" formatCode="DD/MM/YY"/>
  </numFmts>
  <fonts count="40">
    <font>
      <sz val="11"/>
      <color indexed="8"/>
      <name val="Calibri"/>
      <family val="2"/>
    </font>
    <font>
      <sz val="10"/>
      <name val="Arial"/>
      <family val="0"/>
    </font>
    <font>
      <b/>
      <sz val="11"/>
      <color indexed="25"/>
      <name val="Calibri"/>
      <family val="2"/>
    </font>
    <font>
      <sz val="10"/>
      <color indexed="8"/>
      <name val="Calibri"/>
      <family val="2"/>
    </font>
    <font>
      <sz val="10"/>
      <name val="Calibri"/>
      <family val="2"/>
    </font>
    <font>
      <sz val="16"/>
      <color indexed="12"/>
      <name val="Calibri"/>
      <family val="2"/>
    </font>
    <font>
      <sz val="10"/>
      <color indexed="30"/>
      <name val="Calibri"/>
      <family val="2"/>
    </font>
    <font>
      <u val="single"/>
      <sz val="11"/>
      <color indexed="12"/>
      <name val="Calibri"/>
      <family val="2"/>
    </font>
    <font>
      <u val="single"/>
      <sz val="10"/>
      <color indexed="12"/>
      <name val="Calibri"/>
      <family val="2"/>
    </font>
    <font>
      <b/>
      <i/>
      <sz val="10"/>
      <name val="Calibri"/>
      <family val="2"/>
    </font>
    <font>
      <b/>
      <i/>
      <sz val="10"/>
      <color indexed="62"/>
      <name val="Calibri"/>
      <family val="2"/>
    </font>
    <font>
      <sz val="10"/>
      <color indexed="10"/>
      <name val="Calibri"/>
      <family val="2"/>
    </font>
    <font>
      <b/>
      <sz val="10"/>
      <color indexed="10"/>
      <name val="Garamond"/>
      <family val="1"/>
    </font>
    <font>
      <sz val="10"/>
      <color indexed="28"/>
      <name val="Calibri"/>
      <family val="2"/>
    </font>
    <font>
      <sz val="10"/>
      <color indexed="17"/>
      <name val="Calibri"/>
      <family val="2"/>
    </font>
    <font>
      <b/>
      <i/>
      <sz val="10"/>
      <color indexed="8"/>
      <name val="Calibri"/>
      <family val="2"/>
    </font>
    <font>
      <sz val="10"/>
      <color indexed="20"/>
      <name val="Calibri"/>
      <family val="2"/>
    </font>
    <font>
      <b/>
      <sz val="10"/>
      <color indexed="10"/>
      <name val="Calibri"/>
      <family val="2"/>
    </font>
    <font>
      <b/>
      <sz val="10"/>
      <color indexed="12"/>
      <name val="Calibri"/>
      <family val="2"/>
    </font>
    <font>
      <b/>
      <sz val="10"/>
      <color indexed="8"/>
      <name val="Calibri"/>
      <family val="2"/>
    </font>
    <font>
      <b/>
      <sz val="10"/>
      <color indexed="9"/>
      <name val="Garamond"/>
      <family val="1"/>
    </font>
    <font>
      <b/>
      <sz val="8"/>
      <color indexed="8"/>
      <name val="Tahoma"/>
      <family val="2"/>
    </font>
    <font>
      <b/>
      <u val="double"/>
      <sz val="8"/>
      <color indexed="8"/>
      <name val="Tahoma"/>
      <family val="2"/>
    </font>
    <font>
      <sz val="8"/>
      <color indexed="8"/>
      <name val="Tahoma"/>
      <family val="2"/>
    </font>
    <font>
      <i/>
      <sz val="8"/>
      <color indexed="8"/>
      <name val="Tahoma"/>
      <family val="2"/>
    </font>
    <font>
      <b/>
      <sz val="11"/>
      <color indexed="13"/>
      <name val="Calibri"/>
      <family val="2"/>
    </font>
    <font>
      <b/>
      <sz val="10"/>
      <color indexed="13"/>
      <name val="Garamond"/>
      <family val="1"/>
    </font>
    <font>
      <sz val="10"/>
      <name val="Garamond"/>
      <family val="1"/>
    </font>
    <font>
      <b/>
      <sz val="10"/>
      <color indexed="53"/>
      <name val="Garamond"/>
      <family val="1"/>
    </font>
    <font>
      <sz val="8"/>
      <name val="Times New Roman"/>
      <family val="1"/>
    </font>
    <font>
      <sz val="8"/>
      <name val="Garamond"/>
      <family val="1"/>
    </font>
    <font>
      <b/>
      <sz val="10"/>
      <name val="Garamond"/>
      <family val="1"/>
    </font>
    <font>
      <b/>
      <sz val="10"/>
      <color indexed="57"/>
      <name val="Times New Roman"/>
      <family val="1"/>
    </font>
    <font>
      <b/>
      <sz val="10"/>
      <name val="Calibri"/>
      <family val="2"/>
    </font>
    <font>
      <sz val="11"/>
      <color indexed="10"/>
      <name val="Calibri"/>
      <family val="2"/>
    </font>
    <font>
      <b/>
      <i/>
      <sz val="13"/>
      <color indexed="60"/>
      <name val="Calibri"/>
      <family val="2"/>
    </font>
    <font>
      <b/>
      <sz val="11"/>
      <color indexed="36"/>
      <name val="Calibri"/>
      <family val="2"/>
    </font>
    <font>
      <b/>
      <sz val="11"/>
      <color indexed="21"/>
      <name val="Calibri"/>
      <family val="2"/>
    </font>
    <font>
      <b/>
      <i/>
      <sz val="12"/>
      <color indexed="8"/>
      <name val="Calibri"/>
      <family val="2"/>
    </font>
    <font>
      <b/>
      <sz val="8"/>
      <name val="Calibri"/>
      <family val="2"/>
    </font>
  </fonts>
  <fills count="12">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59"/>
        <bgColor indexed="64"/>
      </patternFill>
    </fill>
    <fill>
      <patternFill patternType="solid">
        <fgColor indexed="16"/>
        <bgColor indexed="64"/>
      </patternFill>
    </fill>
    <fill>
      <patternFill patternType="solid">
        <fgColor indexed="53"/>
        <bgColor indexed="64"/>
      </patternFill>
    </fill>
    <fill>
      <patternFill patternType="solid">
        <fgColor indexed="55"/>
        <bgColor indexed="64"/>
      </patternFill>
    </fill>
  </fills>
  <borders count="71">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ck">
        <color indexed="8"/>
      </left>
      <right style="thin">
        <color indexed="8"/>
      </right>
      <top style="thick">
        <color indexed="8"/>
      </top>
      <bottom style="medium">
        <color indexed="8"/>
      </bottom>
    </border>
    <border>
      <left style="thin">
        <color indexed="8"/>
      </left>
      <right style="thin">
        <color indexed="8"/>
      </right>
      <top style="thick">
        <color indexed="8"/>
      </top>
      <bottom>
        <color indexed="63"/>
      </bottom>
    </border>
    <border>
      <left style="thin">
        <color indexed="8"/>
      </left>
      <right>
        <color indexed="63"/>
      </right>
      <top style="thick">
        <color indexed="8"/>
      </top>
      <bottom style="medium">
        <color indexed="8"/>
      </bottom>
    </border>
    <border>
      <left style="thin">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ck">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ck">
        <color indexed="8"/>
      </right>
      <top>
        <color indexed="63"/>
      </top>
      <bottom style="medium">
        <color indexed="8"/>
      </bottom>
    </border>
    <border>
      <left style="thick">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ck">
        <color indexed="8"/>
      </left>
      <right style="medium">
        <color indexed="8"/>
      </right>
      <top style="thin">
        <color indexed="8"/>
      </top>
      <bottom style="thick">
        <color indexed="8"/>
      </bottom>
    </border>
    <border>
      <left style="medium">
        <color indexed="8"/>
      </left>
      <right style="medium">
        <color indexed="8"/>
      </right>
      <top style="thin">
        <color indexed="8"/>
      </top>
      <bottom style="thick">
        <color indexed="8"/>
      </bottom>
    </border>
    <border>
      <left style="thin">
        <color indexed="8"/>
      </left>
      <right style="medium">
        <color indexed="8"/>
      </right>
      <top style="thin">
        <color indexed="8"/>
      </top>
      <bottom style="thick">
        <color indexed="8"/>
      </bottom>
    </border>
    <border>
      <left>
        <color indexed="63"/>
      </left>
      <right style="medium">
        <color indexed="8"/>
      </right>
      <top>
        <color indexed="63"/>
      </top>
      <bottom style="thick">
        <color indexed="8"/>
      </bottom>
    </border>
    <border>
      <left style="medium">
        <color indexed="8"/>
      </left>
      <right style="medium">
        <color indexed="8"/>
      </right>
      <top>
        <color indexed="63"/>
      </top>
      <bottom style="thick">
        <color indexed="8"/>
      </bottom>
    </border>
    <border>
      <left style="medium">
        <color indexed="8"/>
      </left>
      <right>
        <color indexed="63"/>
      </right>
      <top>
        <color indexed="63"/>
      </top>
      <bottom style="thick">
        <color indexed="8"/>
      </bottom>
    </border>
    <border>
      <left style="medium">
        <color indexed="8"/>
      </left>
      <right style="thick">
        <color indexed="8"/>
      </right>
      <top style="medium">
        <color indexed="8"/>
      </top>
      <bottom style="thick">
        <color indexed="8"/>
      </bottom>
    </border>
    <border>
      <left>
        <color indexed="63"/>
      </left>
      <right style="thin">
        <color indexed="8"/>
      </right>
      <top style="thick">
        <color indexed="8"/>
      </top>
      <bottom>
        <color indexed="63"/>
      </bottom>
    </border>
    <border>
      <left style="thin">
        <color indexed="8"/>
      </left>
      <right style="thick">
        <color indexed="8"/>
      </right>
      <top style="thick">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style="thick">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ck">
        <color indexed="8"/>
      </bottom>
    </border>
    <border>
      <left>
        <color indexed="63"/>
      </left>
      <right style="thick">
        <color indexed="8"/>
      </right>
      <top style="medium">
        <color indexed="8"/>
      </top>
      <bottom style="thick">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7" fillId="0" borderId="0" applyNumberFormat="0" applyFill="0" applyBorder="0" applyAlignment="0" applyProtection="0"/>
    <xf numFmtId="164" fontId="2" fillId="0" borderId="0" applyNumberFormat="0" applyFill="0" applyBorder="0" applyAlignment="0" applyProtection="0"/>
  </cellStyleXfs>
  <cellXfs count="146">
    <xf numFmtId="164" fontId="0" fillId="0" borderId="0" xfId="0" applyAlignment="1">
      <alignment/>
    </xf>
    <xf numFmtId="164" fontId="3" fillId="0" borderId="0" xfId="0" applyFont="1" applyAlignment="1">
      <alignment horizontal="center"/>
    </xf>
    <xf numFmtId="164" fontId="3" fillId="0" borderId="0" xfId="0" applyFont="1" applyAlignment="1">
      <alignment/>
    </xf>
    <xf numFmtId="164" fontId="4" fillId="0" borderId="0" xfId="0" applyFont="1" applyFill="1" applyAlignment="1">
      <alignment/>
    </xf>
    <xf numFmtId="164" fontId="5" fillId="0" borderId="1" xfId="0" applyFont="1" applyBorder="1" applyAlignment="1">
      <alignment horizontal="center" vertical="center"/>
    </xf>
    <xf numFmtId="164" fontId="6" fillId="2" borderId="2" xfId="0" applyFont="1" applyFill="1" applyBorder="1" applyAlignment="1">
      <alignment/>
    </xf>
    <xf numFmtId="164" fontId="6" fillId="2" borderId="3" xfId="0" applyFont="1" applyFill="1" applyBorder="1" applyAlignment="1">
      <alignment/>
    </xf>
    <xf numFmtId="164" fontId="7" fillId="2" borderId="3" xfId="20" applyNumberFormat="1" applyFill="1" applyBorder="1" applyAlignment="1" applyProtection="1">
      <alignment/>
      <protection/>
    </xf>
    <xf numFmtId="164" fontId="8" fillId="2" borderId="3" xfId="20" applyNumberFormat="1" applyFont="1" applyFill="1" applyBorder="1" applyAlignment="1" applyProtection="1">
      <alignment/>
      <protection/>
    </xf>
    <xf numFmtId="164" fontId="6" fillId="2" borderId="4" xfId="0" applyFont="1" applyFill="1" applyBorder="1" applyAlignment="1">
      <alignment/>
    </xf>
    <xf numFmtId="164" fontId="9" fillId="0" borderId="0" xfId="0" applyFont="1" applyFill="1" applyAlignment="1">
      <alignment horizontal="center"/>
    </xf>
    <xf numFmtId="164" fontId="10" fillId="3" borderId="0" xfId="0" applyFont="1" applyFill="1" applyAlignment="1">
      <alignment horizontal="center"/>
    </xf>
    <xf numFmtId="164" fontId="3" fillId="0" borderId="0" xfId="0" applyFont="1" applyBorder="1" applyAlignment="1">
      <alignment horizontal="center" vertical="center"/>
    </xf>
    <xf numFmtId="164" fontId="9" fillId="0" borderId="0" xfId="0" applyFont="1" applyFill="1" applyBorder="1" applyAlignment="1">
      <alignment horizontal="center" vertical="center"/>
    </xf>
    <xf numFmtId="164" fontId="9" fillId="0" borderId="0" xfId="0" applyFont="1" applyFill="1" applyBorder="1" applyAlignment="1">
      <alignment horizontal="center"/>
    </xf>
    <xf numFmtId="165" fontId="11" fillId="0" borderId="5" xfId="0" applyNumberFormat="1" applyFont="1" applyFill="1" applyBorder="1" applyAlignment="1">
      <alignment horizontal="center"/>
    </xf>
    <xf numFmtId="165" fontId="4" fillId="2" borderId="6" xfId="0" applyNumberFormat="1" applyFont="1" applyFill="1" applyBorder="1" applyAlignment="1">
      <alignment horizontal="center"/>
    </xf>
    <xf numFmtId="165" fontId="4" fillId="0" borderId="6" xfId="0" applyNumberFormat="1" applyFont="1" applyFill="1" applyBorder="1" applyAlignment="1">
      <alignment horizontal="center"/>
    </xf>
    <xf numFmtId="165" fontId="4" fillId="0" borderId="7" xfId="0" applyNumberFormat="1" applyFont="1" applyFill="1" applyBorder="1" applyAlignment="1">
      <alignment horizontal="center"/>
    </xf>
    <xf numFmtId="166" fontId="3" fillId="0" borderId="0" xfId="0" applyNumberFormat="1" applyFont="1" applyBorder="1" applyAlignment="1">
      <alignment horizontal="center"/>
    </xf>
    <xf numFmtId="164" fontId="3" fillId="0" borderId="0" xfId="0" applyFont="1" applyBorder="1" applyAlignment="1">
      <alignment/>
    </xf>
    <xf numFmtId="165" fontId="11" fillId="0" borderId="8" xfId="0" applyNumberFormat="1" applyFont="1" applyFill="1" applyBorder="1" applyAlignment="1">
      <alignment horizontal="center"/>
    </xf>
    <xf numFmtId="165" fontId="4" fillId="2" borderId="1" xfId="0" applyNumberFormat="1" applyFont="1" applyFill="1" applyBorder="1" applyAlignment="1">
      <alignment horizontal="center"/>
    </xf>
    <xf numFmtId="165" fontId="4" fillId="0" borderId="1" xfId="0" applyNumberFormat="1" applyFont="1" applyFill="1" applyBorder="1" applyAlignment="1">
      <alignment horizontal="center"/>
    </xf>
    <xf numFmtId="165" fontId="4" fillId="0" borderId="9" xfId="0" applyNumberFormat="1" applyFont="1" applyFill="1" applyBorder="1" applyAlignment="1">
      <alignment horizontal="center"/>
    </xf>
    <xf numFmtId="164" fontId="12" fillId="4" borderId="10" xfId="0" applyFont="1" applyFill="1" applyBorder="1" applyAlignment="1">
      <alignment horizontal="center"/>
    </xf>
    <xf numFmtId="164" fontId="12" fillId="4" borderId="11" xfId="0" applyFont="1" applyFill="1" applyBorder="1" applyAlignment="1">
      <alignment horizontal="left"/>
    </xf>
    <xf numFmtId="164" fontId="12" fillId="4" borderId="12" xfId="0" applyFont="1" applyFill="1" applyBorder="1" applyAlignment="1">
      <alignment horizontal="left"/>
    </xf>
    <xf numFmtId="165" fontId="13" fillId="5" borderId="9" xfId="0" applyNumberFormat="1" applyFont="1" applyFill="1" applyBorder="1" applyAlignment="1">
      <alignment horizontal="center"/>
    </xf>
    <xf numFmtId="164" fontId="12" fillId="4" borderId="13" xfId="0" applyFont="1" applyFill="1" applyBorder="1" applyAlignment="1">
      <alignment horizontal="center"/>
    </xf>
    <xf numFmtId="164" fontId="12" fillId="4" borderId="0" xfId="0" applyFont="1" applyFill="1" applyBorder="1" applyAlignment="1">
      <alignment horizontal="left"/>
    </xf>
    <xf numFmtId="164" fontId="12" fillId="4" borderId="14" xfId="0" applyFont="1" applyFill="1" applyBorder="1" applyAlignment="1">
      <alignment horizontal="left"/>
    </xf>
    <xf numFmtId="164" fontId="12" fillId="4" borderId="15" xfId="0" applyFont="1" applyFill="1" applyBorder="1" applyAlignment="1">
      <alignment horizontal="left"/>
    </xf>
    <xf numFmtId="164" fontId="12" fillId="4" borderId="16" xfId="0" applyFont="1" applyFill="1" applyBorder="1" applyAlignment="1">
      <alignment horizontal="left"/>
    </xf>
    <xf numFmtId="164" fontId="12" fillId="4" borderId="17" xfId="0" applyFont="1" applyFill="1" applyBorder="1" applyAlignment="1">
      <alignment horizontal="left"/>
    </xf>
    <xf numFmtId="165" fontId="14" fillId="6" borderId="1" xfId="0" applyNumberFormat="1" applyFont="1" applyFill="1" applyBorder="1" applyAlignment="1">
      <alignment horizontal="center"/>
    </xf>
    <xf numFmtId="165" fontId="11" fillId="0" borderId="1" xfId="0" applyNumberFormat="1" applyFont="1" applyFill="1" applyBorder="1" applyAlignment="1">
      <alignment horizontal="center"/>
    </xf>
    <xf numFmtId="164" fontId="15" fillId="0" borderId="18" xfId="0" applyFont="1" applyBorder="1" applyAlignment="1">
      <alignment horizontal="center"/>
    </xf>
    <xf numFmtId="166" fontId="14" fillId="6" borderId="19" xfId="0" applyNumberFormat="1" applyFont="1" applyFill="1" applyBorder="1" applyAlignment="1">
      <alignment horizontal="center"/>
    </xf>
    <xf numFmtId="166" fontId="16" fillId="5" borderId="19" xfId="0" applyNumberFormat="1" applyFont="1" applyFill="1" applyBorder="1" applyAlignment="1">
      <alignment horizontal="center"/>
    </xf>
    <xf numFmtId="166" fontId="4" fillId="2" borderId="19" xfId="0" applyNumberFormat="1" applyFont="1" applyFill="1" applyBorder="1" applyAlignment="1">
      <alignment horizontal="center"/>
    </xf>
    <xf numFmtId="166" fontId="17" fillId="7" borderId="20" xfId="0" applyNumberFormat="1" applyFont="1" applyFill="1" applyBorder="1" applyAlignment="1">
      <alignment horizontal="center"/>
    </xf>
    <xf numFmtId="164" fontId="15" fillId="0" borderId="21" xfId="0" applyFont="1" applyBorder="1" applyAlignment="1">
      <alignment horizontal="center"/>
    </xf>
    <xf numFmtId="164" fontId="17" fillId="2" borderId="10" xfId="0" applyFont="1" applyFill="1" applyBorder="1" applyAlignment="1">
      <alignment horizontal="left"/>
    </xf>
    <xf numFmtId="164" fontId="3" fillId="2" borderId="11" xfId="0" applyFont="1" applyFill="1" applyBorder="1" applyAlignment="1">
      <alignment/>
    </xf>
    <xf numFmtId="166" fontId="4" fillId="2" borderId="11" xfId="0" applyNumberFormat="1" applyFont="1" applyFill="1" applyBorder="1" applyAlignment="1">
      <alignment horizontal="center"/>
    </xf>
    <xf numFmtId="164" fontId="3" fillId="2" borderId="12" xfId="0" applyFont="1" applyFill="1" applyBorder="1" applyAlignment="1">
      <alignment/>
    </xf>
    <xf numFmtId="164" fontId="18" fillId="2" borderId="22" xfId="0" applyFont="1" applyFill="1" applyBorder="1" applyAlignment="1">
      <alignment horizontal="left" wrapText="1"/>
    </xf>
    <xf numFmtId="164" fontId="17" fillId="2" borderId="22" xfId="0" applyFont="1" applyFill="1" applyBorder="1" applyAlignment="1">
      <alignment horizontal="left" wrapText="1"/>
    </xf>
    <xf numFmtId="164" fontId="18" fillId="2" borderId="23" xfId="0" applyFont="1" applyFill="1" applyBorder="1" applyAlignment="1">
      <alignment horizontal="left" vertical="top" wrapText="1"/>
    </xf>
    <xf numFmtId="164" fontId="19" fillId="0" borderId="0" xfId="0" applyFont="1" applyAlignment="1">
      <alignment/>
    </xf>
    <xf numFmtId="165" fontId="11" fillId="0" borderId="24" xfId="0" applyNumberFormat="1" applyFont="1" applyFill="1" applyBorder="1" applyAlignment="1">
      <alignment horizontal="center"/>
    </xf>
    <xf numFmtId="165" fontId="4" fillId="0" borderId="25" xfId="0" applyNumberFormat="1" applyFont="1" applyFill="1" applyBorder="1" applyAlignment="1">
      <alignment horizontal="center"/>
    </xf>
    <xf numFmtId="165" fontId="4" fillId="0" borderId="26" xfId="0" applyNumberFormat="1" applyFont="1" applyFill="1" applyBorder="1" applyAlignment="1">
      <alignment horizontal="center"/>
    </xf>
    <xf numFmtId="164" fontId="0" fillId="0" borderId="0" xfId="0" applyNumberFormat="1" applyAlignment="1">
      <alignment/>
    </xf>
    <xf numFmtId="167" fontId="0" fillId="0" borderId="0" xfId="0" applyNumberFormat="1" applyAlignment="1">
      <alignment horizontal="center"/>
    </xf>
    <xf numFmtId="164" fontId="20" fillId="8" borderId="27" xfId="0" applyFont="1" applyFill="1" applyBorder="1" applyAlignment="1">
      <alignment horizontal="center" vertical="center" wrapText="1"/>
    </xf>
    <xf numFmtId="164" fontId="20" fillId="8" borderId="28" xfId="0" applyFont="1" applyFill="1" applyBorder="1" applyAlignment="1">
      <alignment horizontal="center" vertical="center" wrapText="1"/>
    </xf>
    <xf numFmtId="164" fontId="20" fillId="8" borderId="29" xfId="0" applyFont="1" applyFill="1" applyBorder="1" applyAlignment="1">
      <alignment horizontal="center" vertical="center" wrapText="1"/>
    </xf>
    <xf numFmtId="168" fontId="25" fillId="8" borderId="28" xfId="0" applyNumberFormat="1" applyFont="1" applyFill="1" applyBorder="1" applyAlignment="1">
      <alignment horizontal="center" vertical="center" wrapText="1"/>
    </xf>
    <xf numFmtId="168" fontId="26" fillId="8" borderId="30" xfId="0" applyNumberFormat="1" applyFont="1" applyFill="1" applyBorder="1" applyAlignment="1">
      <alignment horizontal="center" vertical="center" wrapText="1"/>
    </xf>
    <xf numFmtId="164" fontId="20" fillId="8" borderId="31" xfId="0" applyFont="1" applyFill="1" applyBorder="1" applyAlignment="1">
      <alignment horizontal="center" vertical="center" wrapText="1"/>
    </xf>
    <xf numFmtId="164" fontId="27" fillId="0" borderId="32" xfId="0" applyFont="1" applyBorder="1" applyAlignment="1">
      <alignment horizontal="center"/>
    </xf>
    <xf numFmtId="164" fontId="27" fillId="0" borderId="33" xfId="0" applyFont="1" applyBorder="1" applyAlignment="1">
      <alignment horizontal="center"/>
    </xf>
    <xf numFmtId="164" fontId="12" fillId="0" borderId="34" xfId="0" applyFont="1" applyBorder="1" applyAlignment="1">
      <alignment horizontal="center"/>
    </xf>
    <xf numFmtId="164" fontId="12" fillId="0" borderId="34" xfId="0" applyNumberFormat="1" applyFont="1" applyBorder="1" applyAlignment="1">
      <alignment horizontal="center"/>
    </xf>
    <xf numFmtId="164" fontId="28" fillId="0" borderId="34" xfId="0" applyFont="1" applyBorder="1" applyAlignment="1">
      <alignment horizontal="center"/>
    </xf>
    <xf numFmtId="164" fontId="27" fillId="0" borderId="34" xfId="0" applyFont="1" applyBorder="1" applyAlignment="1">
      <alignment horizontal="center"/>
    </xf>
    <xf numFmtId="164" fontId="27" fillId="0" borderId="34" xfId="0" applyFont="1" applyBorder="1" applyAlignment="1">
      <alignment/>
    </xf>
    <xf numFmtId="164" fontId="0" fillId="0" borderId="34" xfId="0" applyBorder="1" applyAlignment="1">
      <alignment/>
    </xf>
    <xf numFmtId="164" fontId="0" fillId="0" borderId="35" xfId="0" applyBorder="1" applyAlignment="1">
      <alignment/>
    </xf>
    <xf numFmtId="164" fontId="27" fillId="0" borderId="36" xfId="0" applyFont="1" applyBorder="1" applyAlignment="1">
      <alignment horizontal="center"/>
    </xf>
    <xf numFmtId="164" fontId="27" fillId="0" borderId="37" xfId="0" applyFont="1" applyBorder="1" applyAlignment="1">
      <alignment horizontal="center"/>
    </xf>
    <xf numFmtId="164" fontId="27" fillId="0" borderId="37" xfId="0" applyNumberFormat="1" applyFont="1" applyBorder="1" applyAlignment="1">
      <alignment horizontal="center"/>
    </xf>
    <xf numFmtId="164" fontId="27" fillId="0" borderId="38" xfId="0" applyFont="1" applyBorder="1" applyAlignment="1">
      <alignment horizontal="center"/>
    </xf>
    <xf numFmtId="164" fontId="27" fillId="0" borderId="39" xfId="0" applyFont="1" applyBorder="1" applyAlignment="1">
      <alignment horizontal="center"/>
    </xf>
    <xf numFmtId="169" fontId="29" fillId="3" borderId="40" xfId="0" applyNumberFormat="1" applyFont="1" applyFill="1" applyBorder="1" applyAlignment="1">
      <alignment horizontal="center"/>
    </xf>
    <xf numFmtId="169" fontId="29" fillId="3" borderId="41" xfId="0" applyNumberFormat="1" applyFont="1" applyFill="1" applyBorder="1" applyAlignment="1">
      <alignment horizontal="left"/>
    </xf>
    <xf numFmtId="169" fontId="29" fillId="3" borderId="42" xfId="0" applyNumberFormat="1" applyFont="1" applyFill="1" applyBorder="1" applyAlignment="1">
      <alignment horizontal="center"/>
    </xf>
    <xf numFmtId="164" fontId="29" fillId="3" borderId="42" xfId="0" applyNumberFormat="1" applyFont="1" applyFill="1" applyBorder="1" applyAlignment="1">
      <alignment horizontal="center"/>
    </xf>
    <xf numFmtId="169" fontId="29" fillId="3" borderId="43" xfId="0" applyNumberFormat="1" applyFont="1" applyFill="1" applyBorder="1" applyAlignment="1">
      <alignment horizontal="left"/>
    </xf>
    <xf numFmtId="167" fontId="29" fillId="3" borderId="42" xfId="0" applyNumberFormat="1" applyFont="1" applyFill="1" applyBorder="1" applyAlignment="1">
      <alignment horizontal="center"/>
    </xf>
    <xf numFmtId="168" fontId="29" fillId="9" borderId="44" xfId="0" applyNumberFormat="1" applyFont="1" applyFill="1" applyBorder="1" applyAlignment="1">
      <alignment horizontal="center"/>
    </xf>
    <xf numFmtId="168" fontId="29" fillId="9" borderId="41" xfId="0" applyNumberFormat="1" applyFont="1" applyFill="1" applyBorder="1" applyAlignment="1">
      <alignment horizontal="center"/>
    </xf>
    <xf numFmtId="168" fontId="29" fillId="9" borderId="45" xfId="0" applyNumberFormat="1" applyFont="1" applyFill="1" applyBorder="1" applyAlignment="1">
      <alignment horizontal="center"/>
    </xf>
    <xf numFmtId="168" fontId="30" fillId="3" borderId="46" xfId="0" applyNumberFormat="1" applyFont="1" applyFill="1" applyBorder="1" applyAlignment="1">
      <alignment horizontal="center"/>
    </xf>
    <xf numFmtId="169" fontId="29" fillId="0" borderId="47" xfId="0" applyNumberFormat="1" applyFont="1" applyBorder="1" applyAlignment="1">
      <alignment horizontal="center"/>
    </xf>
    <xf numFmtId="169" fontId="29" fillId="0" borderId="48" xfId="0" applyNumberFormat="1" applyFont="1" applyBorder="1" applyAlignment="1">
      <alignment horizontal="left"/>
    </xf>
    <xf numFmtId="169" fontId="29" fillId="0" borderId="48" xfId="0" applyNumberFormat="1" applyFont="1" applyBorder="1" applyAlignment="1">
      <alignment horizontal="center"/>
    </xf>
    <xf numFmtId="164" fontId="29" fillId="0" borderId="48" xfId="0" applyNumberFormat="1" applyFont="1" applyBorder="1" applyAlignment="1">
      <alignment horizontal="center"/>
    </xf>
    <xf numFmtId="169" fontId="29" fillId="0" borderId="49" xfId="0" applyNumberFormat="1" applyFont="1" applyBorder="1" applyAlignment="1">
      <alignment horizontal="left"/>
    </xf>
    <xf numFmtId="167" fontId="29" fillId="0" borderId="48" xfId="0" applyNumberFormat="1" applyFont="1" applyBorder="1" applyAlignment="1">
      <alignment horizontal="center"/>
    </xf>
    <xf numFmtId="168" fontId="29" fillId="9" borderId="48" xfId="0" applyNumberFormat="1" applyFont="1" applyFill="1" applyBorder="1" applyAlignment="1">
      <alignment horizontal="center"/>
    </xf>
    <xf numFmtId="168" fontId="29" fillId="9" borderId="50" xfId="0" applyNumberFormat="1" applyFont="1" applyFill="1" applyBorder="1" applyAlignment="1">
      <alignment horizontal="center"/>
    </xf>
    <xf numFmtId="169" fontId="29" fillId="3" borderId="47" xfId="0" applyNumberFormat="1" applyFont="1" applyFill="1" applyBorder="1" applyAlignment="1">
      <alignment horizontal="center"/>
    </xf>
    <xf numFmtId="169" fontId="29" fillId="3" borderId="48" xfId="0" applyNumberFormat="1" applyFont="1" applyFill="1" applyBorder="1" applyAlignment="1">
      <alignment horizontal="left"/>
    </xf>
    <xf numFmtId="169" fontId="29" fillId="3" borderId="51" xfId="0" applyNumberFormat="1" applyFont="1" applyFill="1" applyBorder="1" applyAlignment="1">
      <alignment horizontal="center"/>
    </xf>
    <xf numFmtId="164" fontId="29" fillId="3" borderId="51" xfId="0" applyNumberFormat="1" applyFont="1" applyFill="1" applyBorder="1" applyAlignment="1">
      <alignment horizontal="center"/>
    </xf>
    <xf numFmtId="169" fontId="29" fillId="3" borderId="52" xfId="0" applyNumberFormat="1" applyFont="1" applyFill="1" applyBorder="1" applyAlignment="1">
      <alignment horizontal="left"/>
    </xf>
    <xf numFmtId="167" fontId="29" fillId="3" borderId="51" xfId="0" applyNumberFormat="1" applyFont="1" applyFill="1" applyBorder="1" applyAlignment="1">
      <alignment horizontal="center"/>
    </xf>
    <xf numFmtId="166" fontId="0" fillId="0" borderId="0" xfId="0" applyNumberFormat="1" applyAlignment="1">
      <alignment/>
    </xf>
    <xf numFmtId="169" fontId="29" fillId="3" borderId="51" xfId="0" applyNumberFormat="1" applyFont="1" applyFill="1" applyBorder="1" applyAlignment="1">
      <alignment horizontal="left"/>
    </xf>
    <xf numFmtId="169" fontId="29" fillId="0" borderId="53" xfId="0" applyNumberFormat="1" applyFont="1" applyFill="1" applyBorder="1" applyAlignment="1">
      <alignment horizontal="center"/>
    </xf>
    <xf numFmtId="169" fontId="29" fillId="0" borderId="54" xfId="0" applyNumberFormat="1" applyFont="1" applyFill="1" applyBorder="1" applyAlignment="1">
      <alignment horizontal="left"/>
    </xf>
    <xf numFmtId="169" fontId="29" fillId="0" borderId="55" xfId="0" applyNumberFormat="1" applyFont="1" applyFill="1" applyBorder="1" applyAlignment="1">
      <alignment horizontal="center"/>
    </xf>
    <xf numFmtId="164" fontId="29" fillId="0" borderId="55" xfId="0" applyNumberFormat="1" applyFont="1" applyFill="1" applyBorder="1" applyAlignment="1">
      <alignment horizontal="center"/>
    </xf>
    <xf numFmtId="169" fontId="29" fillId="0" borderId="56" xfId="0" applyNumberFormat="1" applyFont="1" applyFill="1" applyBorder="1" applyAlignment="1">
      <alignment horizontal="left"/>
    </xf>
    <xf numFmtId="169" fontId="29" fillId="0" borderId="55" xfId="0" applyNumberFormat="1" applyFont="1" applyFill="1" applyBorder="1" applyAlignment="1">
      <alignment horizontal="left"/>
    </xf>
    <xf numFmtId="168" fontId="29" fillId="9" borderId="57" xfId="0" applyNumberFormat="1" applyFont="1" applyFill="1" applyBorder="1" applyAlignment="1">
      <alignment horizontal="center"/>
    </xf>
    <xf numFmtId="168" fontId="29" fillId="9" borderId="54" xfId="0" applyNumberFormat="1" applyFont="1" applyFill="1" applyBorder="1" applyAlignment="1">
      <alignment horizontal="center"/>
    </xf>
    <xf numFmtId="168" fontId="29" fillId="9" borderId="58" xfId="0" applyNumberFormat="1" applyFont="1" applyFill="1" applyBorder="1" applyAlignment="1">
      <alignment horizontal="center"/>
    </xf>
    <xf numFmtId="168" fontId="30" fillId="3" borderId="59" xfId="0" applyNumberFormat="1" applyFont="1" applyFill="1" applyBorder="1" applyAlignment="1">
      <alignment horizontal="center"/>
    </xf>
    <xf numFmtId="164" fontId="0" fillId="0" borderId="0" xfId="0" applyAlignment="1">
      <alignment horizontal="center"/>
    </xf>
    <xf numFmtId="164" fontId="31" fillId="10" borderId="27" xfId="0" applyFont="1" applyFill="1" applyBorder="1" applyAlignment="1">
      <alignment horizontal="center" vertical="center" wrapText="1"/>
    </xf>
    <xf numFmtId="164" fontId="31" fillId="10" borderId="60" xfId="0" applyFont="1" applyFill="1" applyBorder="1" applyAlignment="1">
      <alignment horizontal="center" vertical="center" wrapText="1"/>
    </xf>
    <xf numFmtId="164" fontId="31" fillId="10" borderId="29" xfId="0" applyFont="1" applyFill="1" applyBorder="1" applyAlignment="1">
      <alignment horizontal="center" vertical="center" wrapText="1"/>
    </xf>
    <xf numFmtId="164" fontId="31" fillId="10" borderId="61" xfId="0" applyFont="1" applyFill="1" applyBorder="1" applyAlignment="1">
      <alignment horizontal="center" vertical="center" wrapText="1"/>
    </xf>
    <xf numFmtId="164" fontId="27" fillId="0" borderId="62" xfId="0" applyFont="1" applyBorder="1" applyAlignment="1">
      <alignment horizontal="center"/>
    </xf>
    <xf numFmtId="164" fontId="27" fillId="0" borderId="63" xfId="0" applyFont="1" applyBorder="1" applyAlignment="1">
      <alignment horizontal="center"/>
    </xf>
    <xf numFmtId="168" fontId="29" fillId="11" borderId="41" xfId="0" applyNumberFormat="1" applyFont="1" applyFill="1" applyBorder="1" applyAlignment="1">
      <alignment horizontal="center"/>
    </xf>
    <xf numFmtId="164" fontId="27" fillId="11" borderId="64" xfId="0" applyFont="1" applyFill="1" applyBorder="1" applyAlignment="1">
      <alignment horizontal="center"/>
    </xf>
    <xf numFmtId="164" fontId="27" fillId="0" borderId="65" xfId="0" applyFont="1" applyBorder="1" applyAlignment="1">
      <alignment horizontal="center"/>
    </xf>
    <xf numFmtId="169" fontId="29" fillId="3" borderId="43" xfId="0" applyNumberFormat="1" applyFont="1" applyFill="1" applyBorder="1" applyAlignment="1">
      <alignment horizontal="center"/>
    </xf>
    <xf numFmtId="169" fontId="29" fillId="3" borderId="52" xfId="0" applyNumberFormat="1" applyFont="1" applyFill="1" applyBorder="1" applyAlignment="1">
      <alignment horizontal="center"/>
    </xf>
    <xf numFmtId="167" fontId="32" fillId="3" borderId="66" xfId="0" applyNumberFormat="1" applyFont="1" applyFill="1" applyBorder="1" applyAlignment="1">
      <alignment horizontal="center"/>
    </xf>
    <xf numFmtId="168" fontId="33" fillId="11" borderId="41" xfId="0" applyNumberFormat="1" applyFont="1" applyFill="1" applyBorder="1" applyAlignment="1">
      <alignment horizontal="center"/>
    </xf>
    <xf numFmtId="168" fontId="30" fillId="3" borderId="67" xfId="0" applyNumberFormat="1" applyFont="1" applyFill="1" applyBorder="1" applyAlignment="1">
      <alignment horizontal="center"/>
    </xf>
    <xf numFmtId="169" fontId="29" fillId="0" borderId="49" xfId="0" applyNumberFormat="1" applyFont="1" applyBorder="1" applyAlignment="1">
      <alignment horizontal="center"/>
    </xf>
    <xf numFmtId="167" fontId="32" fillId="0" borderId="68" xfId="0" applyNumberFormat="1" applyFont="1" applyBorder="1" applyAlignment="1">
      <alignment horizontal="center"/>
    </xf>
    <xf numFmtId="167" fontId="32" fillId="3" borderId="2" xfId="0" applyNumberFormat="1" applyFont="1" applyFill="1" applyBorder="1" applyAlignment="1">
      <alignment horizontal="center"/>
    </xf>
    <xf numFmtId="164" fontId="34" fillId="0" borderId="0" xfId="0" applyFont="1" applyAlignment="1">
      <alignment/>
    </xf>
    <xf numFmtId="169" fontId="29" fillId="0" borderId="56" xfId="0" applyNumberFormat="1" applyFont="1" applyFill="1" applyBorder="1" applyAlignment="1">
      <alignment horizontal="center"/>
    </xf>
    <xf numFmtId="169" fontId="29" fillId="0" borderId="69" xfId="0" applyNumberFormat="1" applyFont="1" applyFill="1" applyBorder="1" applyAlignment="1">
      <alignment horizontal="center"/>
    </xf>
    <xf numFmtId="168" fontId="29" fillId="11" borderId="54" xfId="0" applyNumberFormat="1" applyFont="1" applyFill="1" applyBorder="1" applyAlignment="1">
      <alignment horizontal="center"/>
    </xf>
    <xf numFmtId="168" fontId="33" fillId="11" borderId="54" xfId="0" applyNumberFormat="1" applyFont="1" applyFill="1" applyBorder="1" applyAlignment="1">
      <alignment horizontal="center"/>
    </xf>
    <xf numFmtId="168" fontId="30" fillId="3" borderId="70" xfId="0" applyNumberFormat="1" applyFont="1" applyFill="1" applyBorder="1" applyAlignment="1">
      <alignment horizontal="center"/>
    </xf>
    <xf numFmtId="170" fontId="0" fillId="0" borderId="0" xfId="0" applyNumberFormat="1" applyAlignment="1">
      <alignment/>
    </xf>
    <xf numFmtId="164" fontId="35" fillId="0" borderId="0" xfId="0" applyFont="1" applyBorder="1" applyAlignment="1">
      <alignment horizontal="center"/>
    </xf>
    <xf numFmtId="164" fontId="0" fillId="0" borderId="0" xfId="0" applyFont="1" applyAlignment="1">
      <alignment horizontal="left"/>
    </xf>
    <xf numFmtId="164" fontId="0" fillId="0" borderId="0" xfId="0" applyNumberFormat="1" applyAlignment="1">
      <alignment horizontal="center"/>
    </xf>
    <xf numFmtId="164" fontId="36" fillId="0" borderId="0" xfId="0" applyFont="1" applyAlignment="1">
      <alignment/>
    </xf>
    <xf numFmtId="164" fontId="37" fillId="0" borderId="0" xfId="0" applyFont="1" applyAlignment="1">
      <alignment/>
    </xf>
    <xf numFmtId="164" fontId="2" fillId="0" borderId="0" xfId="0" applyFont="1" applyAlignment="1">
      <alignment/>
    </xf>
    <xf numFmtId="164" fontId="38" fillId="0" borderId="0" xfId="0" applyFont="1" applyAlignment="1">
      <alignment horizontal="center"/>
    </xf>
    <xf numFmtId="164" fontId="38" fillId="0" borderId="0" xfId="0" applyFont="1" applyAlignment="1">
      <alignment horizontal="left"/>
    </xf>
    <xf numFmtId="164" fontId="38" fillId="0" borderId="0" xfId="0" applyFont="1" applyAlignment="1">
      <alignment/>
    </xf>
  </cellXfs>
  <cellStyles count="8">
    <cellStyle name="Normal" xfId="0"/>
    <cellStyle name="Comma" xfId="15"/>
    <cellStyle name="Comma [0]" xfId="16"/>
    <cellStyle name="Currency" xfId="17"/>
    <cellStyle name="Currency [0]" xfId="18"/>
    <cellStyle name="Percent" xfId="19"/>
    <cellStyle name="Hyperlink" xfId="20"/>
    <cellStyle name="Sem título1" xfId="21"/>
  </cellStyles>
  <dxfs count="4">
    <dxf>
      <font>
        <b/>
        <i val="0"/>
        <sz val="11"/>
        <color rgb="FFFFFFFF"/>
      </font>
      <fill>
        <patternFill patternType="solid">
          <fgColor rgb="FF008080"/>
          <bgColor rgb="FF0066CC"/>
        </patternFill>
      </fill>
      <border>
        <left style="thin">
          <color rgb="FF000000"/>
        </left>
        <right style="thin">
          <color rgb="FF000000"/>
        </right>
        <top style="thin"/>
        <bottom style="thin">
          <color rgb="FF000000"/>
        </bottom>
      </border>
    </dxf>
    <dxf>
      <font>
        <b/>
        <i val="0"/>
        <sz val="11"/>
        <color rgb="FFFF0000"/>
      </font>
      <border/>
    </dxf>
    <dxf>
      <font>
        <b/>
        <i val="0"/>
        <sz val="11"/>
        <color rgb="FF0000FF"/>
      </font>
      <border/>
    </dxf>
    <dxf>
      <font>
        <b/>
        <i val="0"/>
        <sz val="11"/>
        <color rgb="FFFF333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9933"/>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6600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9900"/>
      <rgbColor rgb="00003300"/>
      <rgbColor rgb="00333300"/>
      <rgbColor rgb="0066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T156"/>
  <sheetViews>
    <sheetView tabSelected="1" zoomScale="90" zoomScaleNormal="90" workbookViewId="0" topLeftCell="A4">
      <pane ySplit="852" topLeftCell="A1" activePane="bottomLeft" state="split"/>
      <selection pane="topLeft" activeCell="A4" sqref="A4"/>
      <selection pane="bottomLeft" activeCell="H7" sqref="H7"/>
    </sheetView>
  </sheetViews>
  <sheetFormatPr defaultColWidth="9.140625" defaultRowHeight="15"/>
  <cols>
    <col min="1" max="1" width="3.00390625" style="1" customWidth="1"/>
    <col min="2" max="2" width="10.7109375" style="2" customWidth="1"/>
    <col min="3" max="8" width="10.7109375" style="3" customWidth="1"/>
    <col min="9" max="9" width="3.57421875" style="3" customWidth="1"/>
    <col min="10" max="10" width="9.140625" style="2" customWidth="1"/>
    <col min="11" max="11" width="14.140625" style="2" customWidth="1"/>
    <col min="12" max="13" width="9.140625" style="2" customWidth="1"/>
    <col min="14" max="14" width="9.8515625" style="2" customWidth="1"/>
    <col min="15" max="16384" width="9.140625" style="2" customWidth="1"/>
  </cols>
  <sheetData>
    <row r="2" spans="2:15" ht="12.75">
      <c r="B2" s="4" t="s">
        <v>0</v>
      </c>
      <c r="C2" s="4"/>
      <c r="D2" s="4"/>
      <c r="E2" s="4"/>
      <c r="F2" s="4"/>
      <c r="G2" s="4"/>
      <c r="H2" s="4"/>
      <c r="J2" s="5"/>
      <c r="K2" s="6"/>
      <c r="L2" s="7"/>
      <c r="M2" s="6"/>
      <c r="N2" s="8"/>
      <c r="O2" s="9"/>
    </row>
    <row r="3" spans="2:8" ht="12.75">
      <c r="B3" s="4"/>
      <c r="C3" s="4"/>
      <c r="D3" s="4"/>
      <c r="E3" s="4"/>
      <c r="F3" s="4"/>
      <c r="G3" s="4"/>
      <c r="H3" s="4"/>
    </row>
    <row r="4" spans="2:15" ht="12.75">
      <c r="B4" s="10" t="s">
        <v>1</v>
      </c>
      <c r="C4" s="11" t="s">
        <v>2</v>
      </c>
      <c r="D4" s="10" t="s">
        <v>3</v>
      </c>
      <c r="E4" s="11" t="s">
        <v>4</v>
      </c>
      <c r="F4" s="10" t="s">
        <v>5</v>
      </c>
      <c r="G4" s="11" t="s">
        <v>6</v>
      </c>
      <c r="H4" s="10" t="s">
        <v>7</v>
      </c>
      <c r="J4" s="12" t="s">
        <v>8</v>
      </c>
      <c r="K4" s="13" t="s">
        <v>9</v>
      </c>
      <c r="L4" s="14" t="s">
        <v>10</v>
      </c>
      <c r="M4" s="14"/>
      <c r="N4" s="14"/>
      <c r="O4" s="12" t="s">
        <v>11</v>
      </c>
    </row>
    <row r="5" spans="1:15" ht="12.75">
      <c r="A5" s="1">
        <v>1</v>
      </c>
      <c r="B5" s="15">
        <v>42624</v>
      </c>
      <c r="C5" s="16">
        <v>42625</v>
      </c>
      <c r="D5" s="17">
        <v>42626</v>
      </c>
      <c r="E5" s="16">
        <v>42627</v>
      </c>
      <c r="F5" s="17">
        <v>42628</v>
      </c>
      <c r="G5" s="16">
        <v>42629</v>
      </c>
      <c r="H5" s="18">
        <v>42630</v>
      </c>
      <c r="I5" s="3">
        <v>4</v>
      </c>
      <c r="J5" s="12" t="s">
        <v>11</v>
      </c>
      <c r="K5" s="19">
        <f ca="1">TODAY()</f>
        <v>42635</v>
      </c>
      <c r="L5" s="20">
        <f ca="1">HOUR(NOW())</f>
        <v>15</v>
      </c>
      <c r="M5" s="20">
        <f ca="1">MINUTE(NOW())</f>
        <v>58</v>
      </c>
      <c r="N5" s="20">
        <f ca="1">SECOND(NOW())</f>
        <v>34</v>
      </c>
      <c r="O5" s="12" t="s">
        <v>8</v>
      </c>
    </row>
    <row r="6" spans="1:19" ht="12.75">
      <c r="A6" s="1">
        <v>2</v>
      </c>
      <c r="B6" s="21">
        <v>42631</v>
      </c>
      <c r="C6" s="22">
        <v>42632</v>
      </c>
      <c r="D6" s="23">
        <v>42633</v>
      </c>
      <c r="E6" s="22">
        <v>42634</v>
      </c>
      <c r="F6" s="23">
        <v>42635</v>
      </c>
      <c r="G6" s="22">
        <v>42636</v>
      </c>
      <c r="H6" s="24">
        <v>42637</v>
      </c>
      <c r="I6" s="3">
        <v>6</v>
      </c>
      <c r="K6" s="25" t="s">
        <v>12</v>
      </c>
      <c r="L6" s="26" t="s">
        <v>13</v>
      </c>
      <c r="M6" s="26"/>
      <c r="N6" s="26"/>
      <c r="O6" s="26"/>
      <c r="P6" s="26"/>
      <c r="Q6" s="26" t="s">
        <v>14</v>
      </c>
      <c r="R6" s="26" t="s">
        <v>15</v>
      </c>
      <c r="S6" s="27"/>
    </row>
    <row r="7" spans="1:19" ht="12.75">
      <c r="A7" s="1">
        <v>3</v>
      </c>
      <c r="B7" s="21">
        <v>42638</v>
      </c>
      <c r="C7" s="22">
        <v>42639</v>
      </c>
      <c r="D7" s="23">
        <v>42640</v>
      </c>
      <c r="E7" s="22">
        <v>42641</v>
      </c>
      <c r="F7" s="23">
        <v>42642</v>
      </c>
      <c r="G7" s="22">
        <v>42643</v>
      </c>
      <c r="H7" s="28">
        <v>42644</v>
      </c>
      <c r="I7" s="3">
        <v>10</v>
      </c>
      <c r="K7" s="29" t="s">
        <v>16</v>
      </c>
      <c r="L7" s="30" t="s">
        <v>13</v>
      </c>
      <c r="M7" s="30"/>
      <c r="N7" s="30"/>
      <c r="O7" s="30"/>
      <c r="P7" s="30"/>
      <c r="Q7" s="30" t="s">
        <v>14</v>
      </c>
      <c r="R7" s="30" t="s">
        <v>15</v>
      </c>
      <c r="S7" s="31"/>
    </row>
    <row r="8" spans="1:19" ht="12.75">
      <c r="A8" s="1">
        <v>4</v>
      </c>
      <c r="B8" s="21">
        <v>42645</v>
      </c>
      <c r="C8" s="22">
        <v>42646</v>
      </c>
      <c r="D8" s="23">
        <v>42647</v>
      </c>
      <c r="E8" s="22">
        <v>42648</v>
      </c>
      <c r="F8" s="23">
        <v>42649</v>
      </c>
      <c r="G8" s="22">
        <v>42650</v>
      </c>
      <c r="H8" s="24">
        <v>42651</v>
      </c>
      <c r="I8" s="3">
        <v>6</v>
      </c>
      <c r="K8" s="32"/>
      <c r="L8" s="33"/>
      <c r="M8" s="33"/>
      <c r="N8" s="33"/>
      <c r="O8" s="33"/>
      <c r="P8" s="33"/>
      <c r="Q8" s="33"/>
      <c r="R8" s="33"/>
      <c r="S8" s="34"/>
    </row>
    <row r="9" spans="1:9" ht="12.75">
      <c r="A9" s="1">
        <v>5</v>
      </c>
      <c r="B9" s="21">
        <v>42652</v>
      </c>
      <c r="C9" s="35">
        <v>42653</v>
      </c>
      <c r="D9" s="23">
        <v>42654</v>
      </c>
      <c r="E9" s="36">
        <v>42655</v>
      </c>
      <c r="F9" s="23">
        <v>42656</v>
      </c>
      <c r="G9" s="22">
        <v>42657</v>
      </c>
      <c r="H9" s="24">
        <v>42658</v>
      </c>
      <c r="I9" s="3">
        <v>4</v>
      </c>
    </row>
    <row r="10" spans="1:20" ht="12.75">
      <c r="A10" s="1">
        <v>6</v>
      </c>
      <c r="B10" s="21">
        <v>42659</v>
      </c>
      <c r="C10" s="22">
        <v>42660</v>
      </c>
      <c r="D10" s="23">
        <v>42661</v>
      </c>
      <c r="E10" s="22">
        <v>42662</v>
      </c>
      <c r="F10" s="23">
        <v>42663</v>
      </c>
      <c r="G10" s="22">
        <v>42664</v>
      </c>
      <c r="H10" s="24">
        <v>42665</v>
      </c>
      <c r="I10" s="3">
        <v>6</v>
      </c>
      <c r="J10" s="37" t="s">
        <v>17</v>
      </c>
      <c r="K10" s="37"/>
      <c r="L10" s="37"/>
      <c r="M10" s="37"/>
      <c r="N10" s="37"/>
      <c r="O10" s="37"/>
      <c r="P10" s="37"/>
      <c r="Q10" s="37"/>
      <c r="R10" s="37"/>
      <c r="S10" s="37"/>
      <c r="T10" s="37"/>
    </row>
    <row r="11" spans="1:20" ht="12.75">
      <c r="A11" s="1">
        <v>7</v>
      </c>
      <c r="B11" s="21">
        <v>42666</v>
      </c>
      <c r="C11" s="22">
        <v>42667</v>
      </c>
      <c r="D11" s="23">
        <v>42668</v>
      </c>
      <c r="E11" s="22">
        <v>42669</v>
      </c>
      <c r="F11" s="23">
        <v>42670</v>
      </c>
      <c r="G11" s="36">
        <v>42671</v>
      </c>
      <c r="H11" s="24">
        <v>42672</v>
      </c>
      <c r="I11" s="3">
        <v>4</v>
      </c>
      <c r="J11" s="38" t="s">
        <v>18</v>
      </c>
      <c r="K11" s="38"/>
      <c r="L11" s="38"/>
      <c r="M11" s="38"/>
      <c r="N11" s="38"/>
      <c r="O11" s="38"/>
      <c r="P11" s="38"/>
      <c r="Q11" s="38"/>
      <c r="R11" s="38"/>
      <c r="S11" s="38"/>
      <c r="T11" s="38"/>
    </row>
    <row r="12" spans="1:20" ht="12.75">
      <c r="A12" s="1">
        <v>8</v>
      </c>
      <c r="B12" s="21">
        <v>42673</v>
      </c>
      <c r="C12" s="22">
        <v>42674</v>
      </c>
      <c r="D12" s="23">
        <v>42675</v>
      </c>
      <c r="E12" s="36">
        <v>42676</v>
      </c>
      <c r="F12" s="23">
        <v>42677</v>
      </c>
      <c r="G12" s="22">
        <v>42678</v>
      </c>
      <c r="H12" s="24">
        <v>42679</v>
      </c>
      <c r="I12" s="3">
        <v>4</v>
      </c>
      <c r="J12" s="39" t="s">
        <v>19</v>
      </c>
      <c r="K12" s="39"/>
      <c r="L12" s="39"/>
      <c r="M12" s="39"/>
      <c r="N12" s="39"/>
      <c r="O12" s="39"/>
      <c r="P12" s="39"/>
      <c r="Q12" s="39"/>
      <c r="R12" s="39"/>
      <c r="S12" s="39"/>
      <c r="T12" s="39"/>
    </row>
    <row r="13" spans="1:20" ht="12.75">
      <c r="A13" s="1">
        <v>9</v>
      </c>
      <c r="B13" s="21">
        <v>42680</v>
      </c>
      <c r="C13" s="22">
        <v>42681</v>
      </c>
      <c r="D13" s="23">
        <v>42682</v>
      </c>
      <c r="E13" s="35">
        <v>42683</v>
      </c>
      <c r="F13" s="23">
        <v>42684</v>
      </c>
      <c r="G13" s="22">
        <v>42685</v>
      </c>
      <c r="H13" s="24">
        <v>42686</v>
      </c>
      <c r="I13" s="3">
        <v>6</v>
      </c>
      <c r="J13" s="40" t="s">
        <v>20</v>
      </c>
      <c r="K13" s="40"/>
      <c r="L13" s="40"/>
      <c r="M13" s="40"/>
      <c r="N13" s="40"/>
      <c r="O13" s="40"/>
      <c r="P13" s="40"/>
      <c r="Q13" s="40"/>
      <c r="R13" s="40"/>
      <c r="S13" s="40"/>
      <c r="T13" s="40"/>
    </row>
    <row r="14" spans="1:20" ht="12.75">
      <c r="A14" s="1">
        <v>10</v>
      </c>
      <c r="B14" s="21">
        <v>42687</v>
      </c>
      <c r="C14" s="36">
        <v>42688</v>
      </c>
      <c r="D14" s="36">
        <v>42689</v>
      </c>
      <c r="E14" s="22">
        <v>42690</v>
      </c>
      <c r="F14" s="23">
        <v>42691</v>
      </c>
      <c r="G14" s="22">
        <v>42692</v>
      </c>
      <c r="H14" s="24">
        <v>42693</v>
      </c>
      <c r="I14" s="3">
        <v>4</v>
      </c>
      <c r="J14" s="41" t="s">
        <v>21</v>
      </c>
      <c r="K14" s="41"/>
      <c r="L14" s="41"/>
      <c r="M14" s="41"/>
      <c r="N14" s="41"/>
      <c r="O14" s="41"/>
      <c r="P14" s="41"/>
      <c r="Q14" s="41"/>
      <c r="R14" s="41"/>
      <c r="S14" s="41"/>
      <c r="T14" s="41"/>
    </row>
    <row r="15" spans="1:9" ht="12.75">
      <c r="A15" s="1">
        <v>11</v>
      </c>
      <c r="B15" s="21">
        <v>42694</v>
      </c>
      <c r="C15" s="22">
        <v>42695</v>
      </c>
      <c r="D15" s="23">
        <v>42696</v>
      </c>
      <c r="E15" s="22">
        <v>42697</v>
      </c>
      <c r="F15" s="23">
        <v>42698</v>
      </c>
      <c r="G15" s="22">
        <v>42699</v>
      </c>
      <c r="H15" s="24">
        <v>42700</v>
      </c>
      <c r="I15" s="3">
        <v>6</v>
      </c>
    </row>
    <row r="16" spans="1:9" ht="14.25" customHeight="1">
      <c r="A16" s="1">
        <v>12</v>
      </c>
      <c r="B16" s="21">
        <v>42701</v>
      </c>
      <c r="C16" s="22">
        <v>42702</v>
      </c>
      <c r="D16" s="23">
        <v>42703</v>
      </c>
      <c r="E16" s="22">
        <v>42704</v>
      </c>
      <c r="F16" s="23">
        <v>42705</v>
      </c>
      <c r="G16" s="22">
        <v>42706</v>
      </c>
      <c r="H16" s="24">
        <v>42707</v>
      </c>
      <c r="I16" s="3">
        <v>6</v>
      </c>
    </row>
    <row r="17" spans="1:20" ht="12.75">
      <c r="A17" s="1">
        <v>13</v>
      </c>
      <c r="B17" s="21">
        <v>42708</v>
      </c>
      <c r="C17" s="22">
        <v>42709</v>
      </c>
      <c r="D17" s="23">
        <v>42710</v>
      </c>
      <c r="E17" s="22">
        <v>42711</v>
      </c>
      <c r="F17" s="36">
        <v>42712</v>
      </c>
      <c r="G17" s="22">
        <v>42713</v>
      </c>
      <c r="H17" s="24">
        <v>42714</v>
      </c>
      <c r="I17" s="3">
        <v>6</v>
      </c>
      <c r="J17" s="42" t="s">
        <v>22</v>
      </c>
      <c r="K17" s="42"/>
      <c r="L17" s="42"/>
      <c r="M17" s="42"/>
      <c r="N17" s="42"/>
      <c r="O17" s="42"/>
      <c r="P17" s="42"/>
      <c r="Q17" s="42"/>
      <c r="R17" s="42"/>
      <c r="S17" s="42"/>
      <c r="T17" s="42"/>
    </row>
    <row r="18" spans="1:20" ht="13.5" customHeight="1">
      <c r="A18" s="1">
        <v>14</v>
      </c>
      <c r="B18" s="21">
        <v>42715</v>
      </c>
      <c r="C18" s="22">
        <v>42716</v>
      </c>
      <c r="D18" s="23">
        <v>42717</v>
      </c>
      <c r="E18" s="22">
        <v>42718</v>
      </c>
      <c r="F18" s="23">
        <v>42719</v>
      </c>
      <c r="G18" s="22">
        <v>42720</v>
      </c>
      <c r="H18" s="24">
        <v>42721</v>
      </c>
      <c r="I18" s="3">
        <v>6</v>
      </c>
      <c r="J18" s="43" t="s">
        <v>23</v>
      </c>
      <c r="K18" s="44"/>
      <c r="L18" s="45"/>
      <c r="M18" s="44"/>
      <c r="N18" s="44"/>
      <c r="O18" s="44"/>
      <c r="P18" s="44"/>
      <c r="Q18" s="44"/>
      <c r="R18" s="44"/>
      <c r="S18" s="44"/>
      <c r="T18" s="46"/>
    </row>
    <row r="19" spans="1:20" ht="12.75" customHeight="1">
      <c r="A19" s="1">
        <v>15</v>
      </c>
      <c r="B19" s="21">
        <v>42722</v>
      </c>
      <c r="C19" s="22">
        <v>42723</v>
      </c>
      <c r="D19" s="23">
        <v>42724</v>
      </c>
      <c r="E19" s="35">
        <v>42725</v>
      </c>
      <c r="F19" s="23">
        <v>42726</v>
      </c>
      <c r="G19" s="36">
        <v>42727</v>
      </c>
      <c r="H19" s="24">
        <v>42728</v>
      </c>
      <c r="I19" s="3">
        <v>4</v>
      </c>
      <c r="J19" s="47" t="s">
        <v>24</v>
      </c>
      <c r="K19" s="47"/>
      <c r="L19" s="47"/>
      <c r="M19" s="47"/>
      <c r="N19" s="47"/>
      <c r="O19" s="47"/>
      <c r="P19" s="47"/>
      <c r="Q19" s="47"/>
      <c r="R19" s="47"/>
      <c r="S19" s="47"/>
      <c r="T19" s="47"/>
    </row>
    <row r="20" spans="1:20" ht="12.75">
      <c r="A20" s="1">
        <v>16</v>
      </c>
      <c r="B20" s="21">
        <v>42729</v>
      </c>
      <c r="C20" s="36">
        <v>42730</v>
      </c>
      <c r="D20" s="36">
        <v>42731</v>
      </c>
      <c r="E20" s="36">
        <v>42732</v>
      </c>
      <c r="F20" s="36">
        <v>42733</v>
      </c>
      <c r="G20" s="36">
        <v>42734</v>
      </c>
      <c r="H20" s="24">
        <v>42735</v>
      </c>
      <c r="J20" s="47"/>
      <c r="K20" s="47"/>
      <c r="L20" s="47"/>
      <c r="M20" s="47"/>
      <c r="N20" s="47"/>
      <c r="O20" s="47"/>
      <c r="P20" s="47"/>
      <c r="Q20" s="47"/>
      <c r="R20" s="47"/>
      <c r="S20" s="47"/>
      <c r="T20" s="47"/>
    </row>
    <row r="21" spans="1:20" ht="12.75" customHeight="1">
      <c r="A21" s="1">
        <v>17</v>
      </c>
      <c r="B21" s="21">
        <v>42736</v>
      </c>
      <c r="C21" s="36">
        <v>42737</v>
      </c>
      <c r="D21" s="36">
        <v>42738</v>
      </c>
      <c r="E21" s="36">
        <v>42739</v>
      </c>
      <c r="F21" s="36">
        <v>42740</v>
      </c>
      <c r="G21" s="36">
        <v>42741</v>
      </c>
      <c r="H21" s="24">
        <v>42742</v>
      </c>
      <c r="J21" s="48" t="s">
        <v>25</v>
      </c>
      <c r="K21" s="48"/>
      <c r="L21" s="48"/>
      <c r="M21" s="48"/>
      <c r="N21" s="48"/>
      <c r="O21" s="48"/>
      <c r="P21" s="48"/>
      <c r="Q21" s="48"/>
      <c r="R21" s="48"/>
      <c r="S21" s="48"/>
      <c r="T21" s="48"/>
    </row>
    <row r="22" spans="1:20" ht="12.75">
      <c r="A22" s="1">
        <v>18</v>
      </c>
      <c r="B22" s="21">
        <v>42743</v>
      </c>
      <c r="C22" s="36">
        <v>42744</v>
      </c>
      <c r="D22" s="36">
        <v>42745</v>
      </c>
      <c r="E22" s="36">
        <v>42746</v>
      </c>
      <c r="F22" s="36">
        <v>42747</v>
      </c>
      <c r="G22" s="36">
        <v>42748</v>
      </c>
      <c r="H22" s="24">
        <v>42749</v>
      </c>
      <c r="J22" s="48"/>
      <c r="K22" s="48"/>
      <c r="L22" s="48"/>
      <c r="M22" s="48"/>
      <c r="N22" s="48"/>
      <c r="O22" s="48"/>
      <c r="P22" s="48"/>
      <c r="Q22" s="48"/>
      <c r="R22" s="48"/>
      <c r="S22" s="48"/>
      <c r="T22" s="48"/>
    </row>
    <row r="23" spans="1:20" ht="12.75" customHeight="1">
      <c r="A23" s="1">
        <v>19</v>
      </c>
      <c r="B23" s="21">
        <v>42750</v>
      </c>
      <c r="C23" s="22">
        <v>42751</v>
      </c>
      <c r="D23" s="23">
        <v>42752</v>
      </c>
      <c r="E23" s="22">
        <v>42753</v>
      </c>
      <c r="F23" s="23">
        <v>42754</v>
      </c>
      <c r="G23" s="22">
        <v>42755</v>
      </c>
      <c r="H23" s="24">
        <v>42756</v>
      </c>
      <c r="I23" s="3">
        <v>6</v>
      </c>
      <c r="J23" s="49" t="s">
        <v>26</v>
      </c>
      <c r="K23" s="49"/>
      <c r="L23" s="49"/>
      <c r="M23" s="49"/>
      <c r="N23" s="49"/>
      <c r="O23" s="49"/>
      <c r="P23" s="49"/>
      <c r="Q23" s="49"/>
      <c r="R23" s="49"/>
      <c r="S23" s="49"/>
      <c r="T23" s="49"/>
    </row>
    <row r="24" spans="1:20" ht="12.75">
      <c r="A24" s="1">
        <v>20</v>
      </c>
      <c r="B24" s="21">
        <v>42757</v>
      </c>
      <c r="C24" s="22">
        <v>42758</v>
      </c>
      <c r="D24" s="23">
        <v>42759</v>
      </c>
      <c r="E24" s="22">
        <v>42760</v>
      </c>
      <c r="F24" s="23">
        <v>42761</v>
      </c>
      <c r="G24" s="22">
        <v>42762</v>
      </c>
      <c r="H24" s="24">
        <v>42763</v>
      </c>
      <c r="I24" s="3">
        <v>6</v>
      </c>
      <c r="J24" s="49"/>
      <c r="K24" s="49"/>
      <c r="L24" s="49"/>
      <c r="M24" s="49"/>
      <c r="N24" s="49"/>
      <c r="O24" s="49"/>
      <c r="P24" s="49"/>
      <c r="Q24" s="49"/>
      <c r="R24" s="49"/>
      <c r="S24" s="49"/>
      <c r="T24" s="49"/>
    </row>
    <row r="25" spans="1:9" ht="13.5" customHeight="1">
      <c r="A25" s="1">
        <v>21</v>
      </c>
      <c r="B25" s="21">
        <v>42764</v>
      </c>
      <c r="C25" s="22">
        <v>42765</v>
      </c>
      <c r="D25" s="23">
        <v>42766</v>
      </c>
      <c r="E25" s="22">
        <v>42767</v>
      </c>
      <c r="F25" s="23">
        <v>42768</v>
      </c>
      <c r="G25" s="35">
        <v>42769</v>
      </c>
      <c r="H25" s="24">
        <v>42770</v>
      </c>
      <c r="I25" s="3">
        <v>6</v>
      </c>
    </row>
    <row r="26" spans="1:9" ht="13.5" customHeight="1">
      <c r="A26" s="1">
        <v>22</v>
      </c>
      <c r="B26" s="21">
        <v>42771</v>
      </c>
      <c r="C26" s="23">
        <v>42772</v>
      </c>
      <c r="D26" s="23">
        <v>42773</v>
      </c>
      <c r="E26" s="23">
        <v>42774</v>
      </c>
      <c r="F26" s="23">
        <v>42775</v>
      </c>
      <c r="G26" s="23">
        <v>42776</v>
      </c>
      <c r="H26" s="24">
        <v>42777</v>
      </c>
      <c r="I26" s="3">
        <v>8</v>
      </c>
    </row>
    <row r="27" spans="1:9" ht="12.75">
      <c r="A27" s="1" t="s">
        <v>27</v>
      </c>
      <c r="B27" s="21">
        <v>42778</v>
      </c>
      <c r="C27" s="23">
        <v>42779</v>
      </c>
      <c r="D27" s="23">
        <v>42780</v>
      </c>
      <c r="E27" s="35">
        <v>42781</v>
      </c>
      <c r="F27" s="23">
        <v>42782</v>
      </c>
      <c r="G27" s="23">
        <v>42783</v>
      </c>
      <c r="H27" s="24">
        <v>42784</v>
      </c>
      <c r="I27" s="3">
        <f>SUM(I5:I26)</f>
        <v>108</v>
      </c>
    </row>
    <row r="28" spans="2:8" ht="12.75">
      <c r="B28" s="21">
        <v>42785</v>
      </c>
      <c r="C28" s="23">
        <v>42786</v>
      </c>
      <c r="D28" s="23">
        <v>42787</v>
      </c>
      <c r="E28" s="23">
        <v>42788</v>
      </c>
      <c r="F28" s="23">
        <v>42789</v>
      </c>
      <c r="G28" s="23">
        <v>42790</v>
      </c>
      <c r="H28" s="24">
        <v>42791</v>
      </c>
    </row>
    <row r="29" spans="2:8" ht="12.75">
      <c r="B29" s="21">
        <v>42792</v>
      </c>
      <c r="C29" s="23">
        <v>42793</v>
      </c>
      <c r="D29" s="23">
        <v>42794</v>
      </c>
      <c r="E29" s="23">
        <v>42795</v>
      </c>
      <c r="F29" s="23">
        <v>42796</v>
      </c>
      <c r="G29" s="23">
        <v>42797</v>
      </c>
      <c r="H29" s="24">
        <v>42798</v>
      </c>
    </row>
    <row r="30" spans="2:8" ht="12.75">
      <c r="B30" s="21">
        <v>42799</v>
      </c>
      <c r="C30" s="23">
        <v>42800</v>
      </c>
      <c r="D30" s="23">
        <v>42801</v>
      </c>
      <c r="E30" s="23">
        <v>42802</v>
      </c>
      <c r="F30" s="23">
        <v>42803</v>
      </c>
      <c r="G30" s="23">
        <v>42804</v>
      </c>
      <c r="H30" s="24">
        <v>42805</v>
      </c>
    </row>
    <row r="31" spans="2:12" ht="12.75">
      <c r="B31" s="21">
        <v>42806</v>
      </c>
      <c r="C31" s="23">
        <v>42807</v>
      </c>
      <c r="D31" s="23">
        <v>42808</v>
      </c>
      <c r="E31" s="23">
        <v>42809</v>
      </c>
      <c r="F31" s="23">
        <v>42810</v>
      </c>
      <c r="G31" s="23">
        <v>42811</v>
      </c>
      <c r="H31" s="24">
        <v>42812</v>
      </c>
      <c r="L31" s="50"/>
    </row>
    <row r="32" spans="2:8" ht="12.75">
      <c r="B32" s="21">
        <v>42813</v>
      </c>
      <c r="C32" s="23">
        <v>42814</v>
      </c>
      <c r="D32" s="23">
        <v>42815</v>
      </c>
      <c r="E32" s="23">
        <v>42816</v>
      </c>
      <c r="F32" s="23">
        <v>42817</v>
      </c>
      <c r="G32" s="23">
        <v>42818</v>
      </c>
      <c r="H32" s="24">
        <v>42819</v>
      </c>
    </row>
    <row r="33" spans="2:8" ht="12.75">
      <c r="B33" s="21">
        <v>42820</v>
      </c>
      <c r="C33" s="23">
        <v>42821</v>
      </c>
      <c r="D33" s="23">
        <v>42822</v>
      </c>
      <c r="E33" s="23">
        <v>42823</v>
      </c>
      <c r="F33" s="23">
        <v>42824</v>
      </c>
      <c r="G33" s="23">
        <v>42825</v>
      </c>
      <c r="H33" s="24">
        <v>42826</v>
      </c>
    </row>
    <row r="34" spans="2:8" ht="12.75">
      <c r="B34" s="21">
        <v>42827</v>
      </c>
      <c r="C34" s="23">
        <v>42828</v>
      </c>
      <c r="D34" s="23">
        <v>42829</v>
      </c>
      <c r="E34" s="23">
        <v>42830</v>
      </c>
      <c r="F34" s="23">
        <v>42831</v>
      </c>
      <c r="G34" s="23">
        <v>42832</v>
      </c>
      <c r="H34" s="24">
        <v>42833</v>
      </c>
    </row>
    <row r="35" spans="2:8" ht="12.75">
      <c r="B35" s="21">
        <v>42834</v>
      </c>
      <c r="C35" s="23">
        <v>42835</v>
      </c>
      <c r="D35" s="23">
        <v>42836</v>
      </c>
      <c r="E35" s="23">
        <v>42837</v>
      </c>
      <c r="F35" s="23">
        <v>42838</v>
      </c>
      <c r="G35" s="23">
        <v>42839</v>
      </c>
      <c r="H35" s="24">
        <v>42840</v>
      </c>
    </row>
    <row r="36" spans="2:8" ht="12.75">
      <c r="B36" s="21">
        <v>42841</v>
      </c>
      <c r="C36" s="23">
        <v>42842</v>
      </c>
      <c r="D36" s="23">
        <v>42843</v>
      </c>
      <c r="E36" s="23">
        <v>42844</v>
      </c>
      <c r="F36" s="23">
        <v>42845</v>
      </c>
      <c r="G36" s="23">
        <v>42846</v>
      </c>
      <c r="H36" s="24">
        <v>42847</v>
      </c>
    </row>
    <row r="37" spans="2:8" ht="12.75">
      <c r="B37" s="21">
        <v>42848</v>
      </c>
      <c r="C37" s="23">
        <v>42849</v>
      </c>
      <c r="D37" s="23">
        <v>42850</v>
      </c>
      <c r="E37" s="23">
        <v>42851</v>
      </c>
      <c r="F37" s="23">
        <v>42852</v>
      </c>
      <c r="G37" s="23">
        <v>42853</v>
      </c>
      <c r="H37" s="24">
        <v>42854</v>
      </c>
    </row>
    <row r="38" spans="2:8" ht="12.75">
      <c r="B38" s="21">
        <v>42855</v>
      </c>
      <c r="C38" s="23">
        <v>42856</v>
      </c>
      <c r="D38" s="23">
        <v>42857</v>
      </c>
      <c r="E38" s="23">
        <v>42858</v>
      </c>
      <c r="F38" s="23">
        <v>42859</v>
      </c>
      <c r="G38" s="23">
        <v>42860</v>
      </c>
      <c r="H38" s="24">
        <v>42861</v>
      </c>
    </row>
    <row r="39" spans="2:8" ht="12.75">
      <c r="B39" s="21">
        <v>42862</v>
      </c>
      <c r="C39" s="23">
        <v>42863</v>
      </c>
      <c r="D39" s="23">
        <v>42864</v>
      </c>
      <c r="E39" s="23">
        <v>42865</v>
      </c>
      <c r="F39" s="23">
        <v>42866</v>
      </c>
      <c r="G39" s="23">
        <v>42867</v>
      </c>
      <c r="H39" s="24">
        <v>42868</v>
      </c>
    </row>
    <row r="40" spans="2:8" ht="12.75">
      <c r="B40" s="21">
        <v>42869</v>
      </c>
      <c r="C40" s="23">
        <v>42870</v>
      </c>
      <c r="D40" s="23">
        <v>42871</v>
      </c>
      <c r="E40" s="23">
        <v>42872</v>
      </c>
      <c r="F40" s="23">
        <v>42873</v>
      </c>
      <c r="G40" s="23">
        <v>42874</v>
      </c>
      <c r="H40" s="24">
        <v>42875</v>
      </c>
    </row>
    <row r="41" spans="2:8" ht="12.75">
      <c r="B41" s="21">
        <v>42876</v>
      </c>
      <c r="C41" s="23">
        <v>42877</v>
      </c>
      <c r="D41" s="23">
        <v>42878</v>
      </c>
      <c r="E41" s="23">
        <v>42879</v>
      </c>
      <c r="F41" s="23">
        <v>42880</v>
      </c>
      <c r="G41" s="23">
        <v>42881</v>
      </c>
      <c r="H41" s="24">
        <v>42882</v>
      </c>
    </row>
    <row r="42" spans="2:8" ht="12.75">
      <c r="B42" s="21">
        <v>42883</v>
      </c>
      <c r="C42" s="23">
        <v>42884</v>
      </c>
      <c r="D42" s="23">
        <v>42885</v>
      </c>
      <c r="E42" s="23">
        <v>42886</v>
      </c>
      <c r="F42" s="23">
        <v>42887</v>
      </c>
      <c r="G42" s="23">
        <v>42888</v>
      </c>
      <c r="H42" s="24">
        <v>42889</v>
      </c>
    </row>
    <row r="43" spans="2:8" ht="12.75">
      <c r="B43" s="21">
        <v>42890</v>
      </c>
      <c r="C43" s="23">
        <v>42891</v>
      </c>
      <c r="D43" s="23">
        <v>42892</v>
      </c>
      <c r="E43" s="23">
        <v>42893</v>
      </c>
      <c r="F43" s="23">
        <v>42894</v>
      </c>
      <c r="G43" s="23">
        <v>42895</v>
      </c>
      <c r="H43" s="24">
        <v>42896</v>
      </c>
    </row>
    <row r="44" spans="2:8" ht="12.75">
      <c r="B44" s="21">
        <v>42897</v>
      </c>
      <c r="C44" s="23">
        <v>42898</v>
      </c>
      <c r="D44" s="23">
        <v>42899</v>
      </c>
      <c r="E44" s="23">
        <v>42900</v>
      </c>
      <c r="F44" s="23">
        <v>42901</v>
      </c>
      <c r="G44" s="23">
        <v>42902</v>
      </c>
      <c r="H44" s="24">
        <v>42903</v>
      </c>
    </row>
    <row r="45" spans="2:8" ht="12.75">
      <c r="B45" s="21">
        <v>42904</v>
      </c>
      <c r="C45" s="23">
        <v>42905</v>
      </c>
      <c r="D45" s="23">
        <v>42906</v>
      </c>
      <c r="E45" s="23">
        <v>42907</v>
      </c>
      <c r="F45" s="23">
        <v>42908</v>
      </c>
      <c r="G45" s="23">
        <v>42909</v>
      </c>
      <c r="H45" s="24">
        <v>42910</v>
      </c>
    </row>
    <row r="46" spans="2:8" ht="12.75">
      <c r="B46" s="21">
        <v>42911</v>
      </c>
      <c r="C46" s="23">
        <v>42912</v>
      </c>
      <c r="D46" s="23">
        <v>42913</v>
      </c>
      <c r="E46" s="23">
        <v>42914</v>
      </c>
      <c r="F46" s="23">
        <v>42915</v>
      </c>
      <c r="G46" s="23">
        <v>42916</v>
      </c>
      <c r="H46" s="24">
        <v>42917</v>
      </c>
    </row>
    <row r="47" spans="2:8" ht="12.75">
      <c r="B47" s="21">
        <v>42918</v>
      </c>
      <c r="C47" s="23">
        <v>42919</v>
      </c>
      <c r="D47" s="23">
        <v>42920</v>
      </c>
      <c r="E47" s="23">
        <v>42921</v>
      </c>
      <c r="F47" s="23">
        <v>42922</v>
      </c>
      <c r="G47" s="23">
        <v>42923</v>
      </c>
      <c r="H47" s="24">
        <v>42924</v>
      </c>
    </row>
    <row r="48" spans="2:8" ht="12.75">
      <c r="B48" s="21">
        <v>42925</v>
      </c>
      <c r="C48" s="23">
        <v>42926</v>
      </c>
      <c r="D48" s="23">
        <v>42927</v>
      </c>
      <c r="E48" s="23">
        <v>42928</v>
      </c>
      <c r="F48" s="23">
        <v>42929</v>
      </c>
      <c r="G48" s="23">
        <v>42930</v>
      </c>
      <c r="H48" s="24">
        <v>42931</v>
      </c>
    </row>
    <row r="49" spans="2:8" ht="12.75">
      <c r="B49" s="21">
        <v>42932</v>
      </c>
      <c r="C49" s="23">
        <v>42933</v>
      </c>
      <c r="D49" s="23">
        <v>42934</v>
      </c>
      <c r="E49" s="23">
        <v>42935</v>
      </c>
      <c r="F49" s="23">
        <v>42936</v>
      </c>
      <c r="G49" s="23">
        <v>42937</v>
      </c>
      <c r="H49" s="24">
        <v>42938</v>
      </c>
    </row>
    <row r="50" spans="2:8" ht="12.75">
      <c r="B50" s="21">
        <v>42939</v>
      </c>
      <c r="C50" s="23">
        <v>42940</v>
      </c>
      <c r="D50" s="23">
        <v>42941</v>
      </c>
      <c r="E50" s="23">
        <v>42942</v>
      </c>
      <c r="F50" s="23">
        <v>42943</v>
      </c>
      <c r="G50" s="23">
        <v>42944</v>
      </c>
      <c r="H50" s="24">
        <v>42945</v>
      </c>
    </row>
    <row r="51" spans="2:8" ht="12.75">
      <c r="B51" s="21">
        <v>42946</v>
      </c>
      <c r="C51" s="23">
        <v>42947</v>
      </c>
      <c r="D51" s="23">
        <v>42948</v>
      </c>
      <c r="E51" s="23">
        <v>42949</v>
      </c>
      <c r="F51" s="23">
        <v>42950</v>
      </c>
      <c r="G51" s="23">
        <v>42951</v>
      </c>
      <c r="H51" s="24">
        <v>42952</v>
      </c>
    </row>
    <row r="52" spans="2:8" ht="12.75">
      <c r="B52" s="21">
        <v>42953</v>
      </c>
      <c r="C52" s="23">
        <v>42954</v>
      </c>
      <c r="D52" s="23">
        <v>42955</v>
      </c>
      <c r="E52" s="23">
        <v>42956</v>
      </c>
      <c r="F52" s="23">
        <v>42957</v>
      </c>
      <c r="G52" s="23">
        <v>42958</v>
      </c>
      <c r="H52" s="24">
        <v>42959</v>
      </c>
    </row>
    <row r="53" spans="2:8" ht="12.75">
      <c r="B53" s="21">
        <v>42960</v>
      </c>
      <c r="C53" s="23">
        <v>42961</v>
      </c>
      <c r="D53" s="23">
        <v>42962</v>
      </c>
      <c r="E53" s="23">
        <v>42963</v>
      </c>
      <c r="F53" s="23">
        <v>42964</v>
      </c>
      <c r="G53" s="23">
        <v>42965</v>
      </c>
      <c r="H53" s="24">
        <v>42966</v>
      </c>
    </row>
    <row r="54" spans="2:8" ht="12.75">
      <c r="B54" s="21">
        <v>42967</v>
      </c>
      <c r="C54" s="23">
        <v>42968</v>
      </c>
      <c r="D54" s="23">
        <v>42969</v>
      </c>
      <c r="E54" s="23">
        <v>42970</v>
      </c>
      <c r="F54" s="23">
        <v>42971</v>
      </c>
      <c r="G54" s="23">
        <v>42972</v>
      </c>
      <c r="H54" s="24">
        <v>42973</v>
      </c>
    </row>
    <row r="55" spans="2:8" ht="12.75">
      <c r="B55" s="21">
        <v>42974</v>
      </c>
      <c r="C55" s="23">
        <v>42975</v>
      </c>
      <c r="D55" s="23">
        <v>42976</v>
      </c>
      <c r="E55" s="23">
        <v>42977</v>
      </c>
      <c r="F55" s="23">
        <v>42978</v>
      </c>
      <c r="G55" s="23">
        <v>42979</v>
      </c>
      <c r="H55" s="24">
        <v>42980</v>
      </c>
    </row>
    <row r="56" spans="2:8" ht="12.75">
      <c r="B56" s="21">
        <v>42981</v>
      </c>
      <c r="C56" s="23">
        <v>42982</v>
      </c>
      <c r="D56" s="23">
        <v>42983</v>
      </c>
      <c r="E56" s="23">
        <v>42984</v>
      </c>
      <c r="F56" s="23">
        <v>42985</v>
      </c>
      <c r="G56" s="23">
        <v>42986</v>
      </c>
      <c r="H56" s="24">
        <v>42987</v>
      </c>
    </row>
    <row r="57" spans="2:8" ht="12.75">
      <c r="B57" s="21">
        <v>42988</v>
      </c>
      <c r="C57" s="23">
        <v>42989</v>
      </c>
      <c r="D57" s="23">
        <v>42990</v>
      </c>
      <c r="E57" s="23">
        <v>42991</v>
      </c>
      <c r="F57" s="23">
        <v>42992</v>
      </c>
      <c r="G57" s="23">
        <v>42993</v>
      </c>
      <c r="H57" s="24">
        <v>42994</v>
      </c>
    </row>
    <row r="58" spans="2:8" ht="12.75">
      <c r="B58" s="21">
        <v>42995</v>
      </c>
      <c r="C58" s="23">
        <v>42996</v>
      </c>
      <c r="D58" s="23">
        <v>42997</v>
      </c>
      <c r="E58" s="23">
        <v>42998</v>
      </c>
      <c r="F58" s="23">
        <v>42999</v>
      </c>
      <c r="G58" s="23">
        <v>43000</v>
      </c>
      <c r="H58" s="24">
        <v>43001</v>
      </c>
    </row>
    <row r="59" spans="2:8" ht="12.75">
      <c r="B59" s="21">
        <v>43002</v>
      </c>
      <c r="C59" s="23">
        <v>43003</v>
      </c>
      <c r="D59" s="23">
        <v>43004</v>
      </c>
      <c r="E59" s="23">
        <v>43005</v>
      </c>
      <c r="F59" s="23">
        <v>43006</v>
      </c>
      <c r="G59" s="23">
        <v>43007</v>
      </c>
      <c r="H59" s="24">
        <v>43008</v>
      </c>
    </row>
    <row r="60" spans="2:8" ht="12.75">
      <c r="B60" s="21">
        <v>43009</v>
      </c>
      <c r="C60" s="23">
        <v>43010</v>
      </c>
      <c r="D60" s="23">
        <v>43011</v>
      </c>
      <c r="E60" s="23">
        <v>43012</v>
      </c>
      <c r="F60" s="23">
        <v>43013</v>
      </c>
      <c r="G60" s="23">
        <v>43014</v>
      </c>
      <c r="H60" s="24">
        <v>43015</v>
      </c>
    </row>
    <row r="61" spans="2:8" ht="12.75">
      <c r="B61" s="21">
        <v>43016</v>
      </c>
      <c r="C61" s="23">
        <v>43017</v>
      </c>
      <c r="D61" s="23">
        <v>43018</v>
      </c>
      <c r="E61" s="23">
        <v>43019</v>
      </c>
      <c r="F61" s="23">
        <v>43020</v>
      </c>
      <c r="G61" s="23">
        <v>43021</v>
      </c>
      <c r="H61" s="24">
        <v>43022</v>
      </c>
    </row>
    <row r="62" spans="2:8" ht="12.75">
      <c r="B62" s="21">
        <v>43023</v>
      </c>
      <c r="C62" s="23">
        <v>43024</v>
      </c>
      <c r="D62" s="23">
        <v>43025</v>
      </c>
      <c r="E62" s="23">
        <v>43026</v>
      </c>
      <c r="F62" s="23">
        <v>43027</v>
      </c>
      <c r="G62" s="23">
        <v>43028</v>
      </c>
      <c r="H62" s="24">
        <v>43029</v>
      </c>
    </row>
    <row r="63" spans="2:8" ht="12.75">
      <c r="B63" s="21">
        <v>43030</v>
      </c>
      <c r="C63" s="23">
        <v>43031</v>
      </c>
      <c r="D63" s="23">
        <v>43032</v>
      </c>
      <c r="E63" s="23">
        <v>43033</v>
      </c>
      <c r="F63" s="23">
        <v>43034</v>
      </c>
      <c r="G63" s="23">
        <v>43035</v>
      </c>
      <c r="H63" s="24">
        <v>43036</v>
      </c>
    </row>
    <row r="64" spans="2:8" ht="12.75">
      <c r="B64" s="21">
        <v>43037</v>
      </c>
      <c r="C64" s="23">
        <v>43038</v>
      </c>
      <c r="D64" s="23">
        <v>43039</v>
      </c>
      <c r="E64" s="23">
        <v>43040</v>
      </c>
      <c r="F64" s="23">
        <v>43041</v>
      </c>
      <c r="G64" s="23">
        <v>43042</v>
      </c>
      <c r="H64" s="24">
        <v>43043</v>
      </c>
    </row>
    <row r="65" spans="2:8" ht="12.75">
      <c r="B65" s="21">
        <v>43044</v>
      </c>
      <c r="C65" s="23">
        <v>43045</v>
      </c>
      <c r="D65" s="23">
        <v>43046</v>
      </c>
      <c r="E65" s="23">
        <v>43047</v>
      </c>
      <c r="F65" s="23">
        <v>43048</v>
      </c>
      <c r="G65" s="23">
        <v>43049</v>
      </c>
      <c r="H65" s="24">
        <v>43050</v>
      </c>
    </row>
    <row r="66" spans="2:8" ht="12.75">
      <c r="B66" s="21">
        <v>43051</v>
      </c>
      <c r="C66" s="23">
        <v>43052</v>
      </c>
      <c r="D66" s="23">
        <v>43053</v>
      </c>
      <c r="E66" s="23">
        <v>43054</v>
      </c>
      <c r="F66" s="23">
        <v>43055</v>
      </c>
      <c r="G66" s="23">
        <v>43056</v>
      </c>
      <c r="H66" s="24">
        <v>43057</v>
      </c>
    </row>
    <row r="67" spans="2:8" ht="12.75">
      <c r="B67" s="21">
        <v>43058</v>
      </c>
      <c r="C67" s="23">
        <v>43059</v>
      </c>
      <c r="D67" s="23">
        <v>43060</v>
      </c>
      <c r="E67" s="23">
        <v>43061</v>
      </c>
      <c r="F67" s="23">
        <v>43062</v>
      </c>
      <c r="G67" s="23">
        <v>43063</v>
      </c>
      <c r="H67" s="24">
        <v>43064</v>
      </c>
    </row>
    <row r="68" spans="2:8" ht="12.75">
      <c r="B68" s="21">
        <v>43065</v>
      </c>
      <c r="C68" s="23">
        <v>43066</v>
      </c>
      <c r="D68" s="23">
        <v>43067</v>
      </c>
      <c r="E68" s="23">
        <v>43068</v>
      </c>
      <c r="F68" s="23">
        <v>43069</v>
      </c>
      <c r="G68" s="23">
        <v>43070</v>
      </c>
      <c r="H68" s="24">
        <v>43071</v>
      </c>
    </row>
    <row r="69" spans="2:8" ht="12.75">
      <c r="B69" s="21">
        <v>43072</v>
      </c>
      <c r="C69" s="23">
        <v>43073</v>
      </c>
      <c r="D69" s="23">
        <v>43074</v>
      </c>
      <c r="E69" s="23">
        <v>43075</v>
      </c>
      <c r="F69" s="23">
        <v>43076</v>
      </c>
      <c r="G69" s="23">
        <v>43077</v>
      </c>
      <c r="H69" s="24">
        <v>43078</v>
      </c>
    </row>
    <row r="70" spans="2:8" ht="12.75">
      <c r="B70" s="21">
        <v>43079</v>
      </c>
      <c r="C70" s="23">
        <v>43080</v>
      </c>
      <c r="D70" s="23">
        <v>43081</v>
      </c>
      <c r="E70" s="23">
        <v>43082</v>
      </c>
      <c r="F70" s="23">
        <v>43083</v>
      </c>
      <c r="G70" s="23">
        <v>43084</v>
      </c>
      <c r="H70" s="24">
        <v>43085</v>
      </c>
    </row>
    <row r="71" spans="2:8" ht="12.75">
      <c r="B71" s="21">
        <v>43086</v>
      </c>
      <c r="C71" s="23">
        <v>43087</v>
      </c>
      <c r="D71" s="23">
        <v>43088</v>
      </c>
      <c r="E71" s="23">
        <v>43089</v>
      </c>
      <c r="F71" s="23">
        <v>43090</v>
      </c>
      <c r="G71" s="23">
        <v>43091</v>
      </c>
      <c r="H71" s="24">
        <v>43092</v>
      </c>
    </row>
    <row r="72" spans="2:8" ht="12.75">
      <c r="B72" s="21">
        <v>43093</v>
      </c>
      <c r="C72" s="23">
        <v>43094</v>
      </c>
      <c r="D72" s="23">
        <v>43095</v>
      </c>
      <c r="E72" s="23">
        <v>43096</v>
      </c>
      <c r="F72" s="23">
        <v>43097</v>
      </c>
      <c r="G72" s="23">
        <v>43098</v>
      </c>
      <c r="H72" s="24">
        <v>43099</v>
      </c>
    </row>
    <row r="73" spans="2:8" ht="12.75">
      <c r="B73" s="21">
        <v>43100</v>
      </c>
      <c r="C73" s="23">
        <v>43101</v>
      </c>
      <c r="D73" s="23">
        <v>43102</v>
      </c>
      <c r="E73" s="23">
        <v>43103</v>
      </c>
      <c r="F73" s="23">
        <v>43104</v>
      </c>
      <c r="G73" s="23">
        <v>43105</v>
      </c>
      <c r="H73" s="24">
        <v>43106</v>
      </c>
    </row>
    <row r="74" spans="2:8" ht="12.75">
      <c r="B74" s="21">
        <v>43107</v>
      </c>
      <c r="C74" s="23">
        <v>43108</v>
      </c>
      <c r="D74" s="23">
        <v>43109</v>
      </c>
      <c r="E74" s="23">
        <v>43110</v>
      </c>
      <c r="F74" s="23">
        <v>43111</v>
      </c>
      <c r="G74" s="23">
        <v>43112</v>
      </c>
      <c r="H74" s="24">
        <v>43113</v>
      </c>
    </row>
    <row r="75" spans="2:8" ht="12.75">
      <c r="B75" s="21">
        <v>43114</v>
      </c>
      <c r="C75" s="23">
        <v>43115</v>
      </c>
      <c r="D75" s="23">
        <v>43116</v>
      </c>
      <c r="E75" s="23">
        <v>43117</v>
      </c>
      <c r="F75" s="23">
        <v>43118</v>
      </c>
      <c r="G75" s="23">
        <v>43119</v>
      </c>
      <c r="H75" s="24">
        <v>43120</v>
      </c>
    </row>
    <row r="76" spans="2:8" ht="12.75">
      <c r="B76" s="21">
        <v>43121</v>
      </c>
      <c r="C76" s="23">
        <v>43122</v>
      </c>
      <c r="D76" s="23">
        <v>43123</v>
      </c>
      <c r="E76" s="23">
        <v>43124</v>
      </c>
      <c r="F76" s="23">
        <v>43125</v>
      </c>
      <c r="G76" s="23">
        <v>43126</v>
      </c>
      <c r="H76" s="24">
        <v>43127</v>
      </c>
    </row>
    <row r="77" spans="2:8" ht="12.75">
      <c r="B77" s="21">
        <v>43128</v>
      </c>
      <c r="C77" s="23">
        <v>43129</v>
      </c>
      <c r="D77" s="23">
        <v>43130</v>
      </c>
      <c r="E77" s="23">
        <v>43131</v>
      </c>
      <c r="F77" s="23">
        <v>43132</v>
      </c>
      <c r="G77" s="23">
        <v>43133</v>
      </c>
      <c r="H77" s="24">
        <v>43134</v>
      </c>
    </row>
    <row r="78" spans="2:8" ht="12.75">
      <c r="B78" s="21">
        <v>43135</v>
      </c>
      <c r="C78" s="23">
        <v>43136</v>
      </c>
      <c r="D78" s="23">
        <v>43137</v>
      </c>
      <c r="E78" s="23">
        <v>43138</v>
      </c>
      <c r="F78" s="23">
        <v>43139</v>
      </c>
      <c r="G78" s="23">
        <v>43140</v>
      </c>
      <c r="H78" s="24">
        <v>43141</v>
      </c>
    </row>
    <row r="79" spans="2:8" ht="12.75">
      <c r="B79" s="21">
        <v>43142</v>
      </c>
      <c r="C79" s="23">
        <v>43143</v>
      </c>
      <c r="D79" s="23">
        <v>43144</v>
      </c>
      <c r="E79" s="23">
        <v>43145</v>
      </c>
      <c r="F79" s="23">
        <v>43146</v>
      </c>
      <c r="G79" s="23">
        <v>43147</v>
      </c>
      <c r="H79" s="24">
        <v>43148</v>
      </c>
    </row>
    <row r="80" spans="2:8" ht="12.75">
      <c r="B80" s="21">
        <v>43149</v>
      </c>
      <c r="C80" s="23">
        <v>43150</v>
      </c>
      <c r="D80" s="23">
        <v>43151</v>
      </c>
      <c r="E80" s="23">
        <v>43152</v>
      </c>
      <c r="F80" s="23">
        <v>43153</v>
      </c>
      <c r="G80" s="23">
        <v>43154</v>
      </c>
      <c r="H80" s="24">
        <v>43155</v>
      </c>
    </row>
    <row r="81" spans="2:8" ht="12.75">
      <c r="B81" s="21">
        <v>43156</v>
      </c>
      <c r="C81" s="23">
        <v>43157</v>
      </c>
      <c r="D81" s="23">
        <v>43158</v>
      </c>
      <c r="E81" s="23">
        <v>43159</v>
      </c>
      <c r="F81" s="23">
        <v>43160</v>
      </c>
      <c r="G81" s="23">
        <v>43161</v>
      </c>
      <c r="H81" s="24">
        <v>43162</v>
      </c>
    </row>
    <row r="82" spans="2:8" ht="12.75">
      <c r="B82" s="21">
        <v>43163</v>
      </c>
      <c r="C82" s="23">
        <v>43164</v>
      </c>
      <c r="D82" s="23">
        <v>43165</v>
      </c>
      <c r="E82" s="23">
        <v>43166</v>
      </c>
      <c r="F82" s="23">
        <v>43167</v>
      </c>
      <c r="G82" s="23">
        <v>43168</v>
      </c>
      <c r="H82" s="24">
        <v>43169</v>
      </c>
    </row>
    <row r="83" spans="2:8" ht="12.75">
      <c r="B83" s="21">
        <v>43170</v>
      </c>
      <c r="C83" s="23">
        <v>43171</v>
      </c>
      <c r="D83" s="23">
        <v>43172</v>
      </c>
      <c r="E83" s="23">
        <v>43173</v>
      </c>
      <c r="F83" s="23">
        <v>43174</v>
      </c>
      <c r="G83" s="23">
        <v>43175</v>
      </c>
      <c r="H83" s="24">
        <v>43176</v>
      </c>
    </row>
    <row r="84" spans="2:8" ht="12.75">
      <c r="B84" s="21">
        <v>43177</v>
      </c>
      <c r="C84" s="23">
        <v>43178</v>
      </c>
      <c r="D84" s="23">
        <v>43179</v>
      </c>
      <c r="E84" s="23">
        <v>43180</v>
      </c>
      <c r="F84" s="23">
        <v>43181</v>
      </c>
      <c r="G84" s="23">
        <v>43182</v>
      </c>
      <c r="H84" s="24">
        <v>43183</v>
      </c>
    </row>
    <row r="85" spans="2:8" ht="12.75">
      <c r="B85" s="21">
        <v>43184</v>
      </c>
      <c r="C85" s="23">
        <v>43185</v>
      </c>
      <c r="D85" s="23">
        <v>43186</v>
      </c>
      <c r="E85" s="23">
        <v>43187</v>
      </c>
      <c r="F85" s="23">
        <v>43188</v>
      </c>
      <c r="G85" s="23">
        <v>43189</v>
      </c>
      <c r="H85" s="24">
        <v>43190</v>
      </c>
    </row>
    <row r="86" spans="2:8" ht="12.75">
      <c r="B86" s="21">
        <v>43191</v>
      </c>
      <c r="C86" s="23">
        <v>43192</v>
      </c>
      <c r="D86" s="23">
        <v>43193</v>
      </c>
      <c r="E86" s="23">
        <v>43194</v>
      </c>
      <c r="F86" s="23">
        <v>43195</v>
      </c>
      <c r="G86" s="23">
        <v>43196</v>
      </c>
      <c r="H86" s="24">
        <v>43197</v>
      </c>
    </row>
    <row r="87" spans="2:8" ht="12.75">
      <c r="B87" s="21">
        <v>43198</v>
      </c>
      <c r="C87" s="23">
        <v>43199</v>
      </c>
      <c r="D87" s="23">
        <v>43200</v>
      </c>
      <c r="E87" s="23">
        <v>43201</v>
      </c>
      <c r="F87" s="23">
        <v>43202</v>
      </c>
      <c r="G87" s="23">
        <v>43203</v>
      </c>
      <c r="H87" s="24">
        <v>43204</v>
      </c>
    </row>
    <row r="88" spans="2:8" ht="12.75">
      <c r="B88" s="21">
        <v>43205</v>
      </c>
      <c r="C88" s="23">
        <v>43206</v>
      </c>
      <c r="D88" s="23">
        <v>43207</v>
      </c>
      <c r="E88" s="23">
        <v>43208</v>
      </c>
      <c r="F88" s="23">
        <v>43209</v>
      </c>
      <c r="G88" s="23">
        <v>43210</v>
      </c>
      <c r="H88" s="24">
        <v>43211</v>
      </c>
    </row>
    <row r="89" spans="2:8" ht="12.75">
      <c r="B89" s="21">
        <v>43212</v>
      </c>
      <c r="C89" s="23">
        <v>43213</v>
      </c>
      <c r="D89" s="23">
        <v>43214</v>
      </c>
      <c r="E89" s="23">
        <v>43215</v>
      </c>
      <c r="F89" s="23">
        <v>43216</v>
      </c>
      <c r="G89" s="23">
        <v>43217</v>
      </c>
      <c r="H89" s="24">
        <v>43218</v>
      </c>
    </row>
    <row r="90" spans="2:8" ht="12.75">
      <c r="B90" s="21">
        <v>43219</v>
      </c>
      <c r="C90" s="23">
        <v>43220</v>
      </c>
      <c r="D90" s="23">
        <v>43221</v>
      </c>
      <c r="E90" s="23">
        <v>43222</v>
      </c>
      <c r="F90" s="23">
        <v>43223</v>
      </c>
      <c r="G90" s="23">
        <v>43224</v>
      </c>
      <c r="H90" s="24">
        <v>43225</v>
      </c>
    </row>
    <row r="91" spans="2:8" ht="12.75">
      <c r="B91" s="21">
        <v>43226</v>
      </c>
      <c r="C91" s="23">
        <v>43227</v>
      </c>
      <c r="D91" s="23">
        <v>43228</v>
      </c>
      <c r="E91" s="23">
        <v>43229</v>
      </c>
      <c r="F91" s="23">
        <v>43230</v>
      </c>
      <c r="G91" s="23">
        <v>43231</v>
      </c>
      <c r="H91" s="24">
        <v>43232</v>
      </c>
    </row>
    <row r="92" spans="2:8" ht="12.75">
      <c r="B92" s="21">
        <v>43233</v>
      </c>
      <c r="C92" s="23">
        <v>43234</v>
      </c>
      <c r="D92" s="23">
        <v>43235</v>
      </c>
      <c r="E92" s="23">
        <v>43236</v>
      </c>
      <c r="F92" s="23">
        <v>43237</v>
      </c>
      <c r="G92" s="23">
        <v>43238</v>
      </c>
      <c r="H92" s="24">
        <v>43239</v>
      </c>
    </row>
    <row r="93" spans="2:8" ht="12.75">
      <c r="B93" s="21">
        <v>43240</v>
      </c>
      <c r="C93" s="23">
        <v>43241</v>
      </c>
      <c r="D93" s="23">
        <v>43242</v>
      </c>
      <c r="E93" s="23">
        <v>43243</v>
      </c>
      <c r="F93" s="23">
        <v>43244</v>
      </c>
      <c r="G93" s="23">
        <v>43245</v>
      </c>
      <c r="H93" s="24">
        <v>43246</v>
      </c>
    </row>
    <row r="94" spans="2:8" ht="12.75">
      <c r="B94" s="21">
        <v>43247</v>
      </c>
      <c r="C94" s="23">
        <v>43248</v>
      </c>
      <c r="D94" s="23">
        <v>43249</v>
      </c>
      <c r="E94" s="23">
        <v>43250</v>
      </c>
      <c r="F94" s="23">
        <v>43251</v>
      </c>
      <c r="G94" s="23">
        <v>43252</v>
      </c>
      <c r="H94" s="24">
        <v>43253</v>
      </c>
    </row>
    <row r="95" spans="2:8" ht="12.75">
      <c r="B95" s="21">
        <v>43254</v>
      </c>
      <c r="C95" s="23">
        <v>43255</v>
      </c>
      <c r="D95" s="23">
        <v>43256</v>
      </c>
      <c r="E95" s="23">
        <v>43257</v>
      </c>
      <c r="F95" s="23">
        <v>43258</v>
      </c>
      <c r="G95" s="23">
        <v>43259</v>
      </c>
      <c r="H95" s="24">
        <v>43260</v>
      </c>
    </row>
    <row r="96" spans="2:8" ht="12.75">
      <c r="B96" s="21">
        <v>43261</v>
      </c>
      <c r="C96" s="23">
        <v>43262</v>
      </c>
      <c r="D96" s="23">
        <v>43263</v>
      </c>
      <c r="E96" s="23">
        <v>43264</v>
      </c>
      <c r="F96" s="23">
        <v>43265</v>
      </c>
      <c r="G96" s="23">
        <v>43266</v>
      </c>
      <c r="H96" s="24">
        <v>43267</v>
      </c>
    </row>
    <row r="97" spans="2:8" ht="12.75">
      <c r="B97" s="21">
        <v>43268</v>
      </c>
      <c r="C97" s="23">
        <v>43269</v>
      </c>
      <c r="D97" s="23">
        <v>43270</v>
      </c>
      <c r="E97" s="23">
        <v>43271</v>
      </c>
      <c r="F97" s="23">
        <v>43272</v>
      </c>
      <c r="G97" s="23">
        <v>43273</v>
      </c>
      <c r="H97" s="24">
        <v>43274</v>
      </c>
    </row>
    <row r="98" spans="2:8" ht="12.75">
      <c r="B98" s="21">
        <v>43275</v>
      </c>
      <c r="C98" s="23">
        <v>43276</v>
      </c>
      <c r="D98" s="23">
        <v>43277</v>
      </c>
      <c r="E98" s="23">
        <v>43278</v>
      </c>
      <c r="F98" s="23">
        <v>43279</v>
      </c>
      <c r="G98" s="23">
        <v>43280</v>
      </c>
      <c r="H98" s="24">
        <v>43281</v>
      </c>
    </row>
    <row r="99" spans="2:8" ht="12.75">
      <c r="B99" s="21">
        <v>43282</v>
      </c>
      <c r="C99" s="23">
        <v>43283</v>
      </c>
      <c r="D99" s="23">
        <v>43284</v>
      </c>
      <c r="E99" s="23">
        <v>43285</v>
      </c>
      <c r="F99" s="23">
        <v>43286</v>
      </c>
      <c r="G99" s="23">
        <v>43287</v>
      </c>
      <c r="H99" s="24">
        <v>43288</v>
      </c>
    </row>
    <row r="100" spans="2:8" ht="12.75">
      <c r="B100" s="21">
        <v>43289</v>
      </c>
      <c r="C100" s="23">
        <v>43290</v>
      </c>
      <c r="D100" s="23">
        <v>43291</v>
      </c>
      <c r="E100" s="23">
        <v>43292</v>
      </c>
      <c r="F100" s="23">
        <v>43293</v>
      </c>
      <c r="G100" s="23">
        <v>43294</v>
      </c>
      <c r="H100" s="24">
        <v>43295</v>
      </c>
    </row>
    <row r="101" spans="2:8" ht="12.75">
      <c r="B101" s="21">
        <v>43296</v>
      </c>
      <c r="C101" s="23">
        <v>43297</v>
      </c>
      <c r="D101" s="23">
        <v>43298</v>
      </c>
      <c r="E101" s="23">
        <v>43299</v>
      </c>
      <c r="F101" s="23">
        <v>43300</v>
      </c>
      <c r="G101" s="23">
        <v>43301</v>
      </c>
      <c r="H101" s="24">
        <v>43302</v>
      </c>
    </row>
    <row r="102" spans="2:8" ht="12.75">
      <c r="B102" s="21">
        <v>43303</v>
      </c>
      <c r="C102" s="23">
        <v>43304</v>
      </c>
      <c r="D102" s="23">
        <v>43305</v>
      </c>
      <c r="E102" s="23">
        <v>43306</v>
      </c>
      <c r="F102" s="23">
        <v>43307</v>
      </c>
      <c r="G102" s="23">
        <v>43308</v>
      </c>
      <c r="H102" s="24">
        <v>43309</v>
      </c>
    </row>
    <row r="103" spans="2:8" ht="12.75">
      <c r="B103" s="21">
        <v>43310</v>
      </c>
      <c r="C103" s="23">
        <v>43311</v>
      </c>
      <c r="D103" s="23">
        <v>43312</v>
      </c>
      <c r="E103" s="23">
        <v>43313</v>
      </c>
      <c r="F103" s="23">
        <v>43314</v>
      </c>
      <c r="G103" s="23">
        <v>43315</v>
      </c>
      <c r="H103" s="24">
        <v>43316</v>
      </c>
    </row>
    <row r="104" spans="2:8" ht="12.75">
      <c r="B104" s="21">
        <v>43317</v>
      </c>
      <c r="C104" s="23">
        <v>43318</v>
      </c>
      <c r="D104" s="23">
        <v>43319</v>
      </c>
      <c r="E104" s="23">
        <v>43320</v>
      </c>
      <c r="F104" s="23">
        <v>43321</v>
      </c>
      <c r="G104" s="23">
        <v>43322</v>
      </c>
      <c r="H104" s="24">
        <v>43323</v>
      </c>
    </row>
    <row r="105" spans="2:8" ht="12.75">
      <c r="B105" s="21">
        <v>43324</v>
      </c>
      <c r="C105" s="23">
        <v>43325</v>
      </c>
      <c r="D105" s="23">
        <v>43326</v>
      </c>
      <c r="E105" s="23">
        <v>43327</v>
      </c>
      <c r="F105" s="23">
        <v>43328</v>
      </c>
      <c r="G105" s="23">
        <v>43329</v>
      </c>
      <c r="H105" s="24">
        <v>43330</v>
      </c>
    </row>
    <row r="106" spans="2:8" ht="12.75">
      <c r="B106" s="21">
        <v>43331</v>
      </c>
      <c r="C106" s="23">
        <v>43332</v>
      </c>
      <c r="D106" s="23">
        <v>43333</v>
      </c>
      <c r="E106" s="23">
        <v>43334</v>
      </c>
      <c r="F106" s="23">
        <v>43335</v>
      </c>
      <c r="G106" s="23">
        <v>43336</v>
      </c>
      <c r="H106" s="24">
        <v>43337</v>
      </c>
    </row>
    <row r="107" spans="2:8" ht="12.75">
      <c r="B107" s="21">
        <v>43338</v>
      </c>
      <c r="C107" s="23">
        <v>43339</v>
      </c>
      <c r="D107" s="23">
        <v>43340</v>
      </c>
      <c r="E107" s="23">
        <v>43341</v>
      </c>
      <c r="F107" s="23">
        <v>43342</v>
      </c>
      <c r="G107" s="23">
        <v>43343</v>
      </c>
      <c r="H107" s="24">
        <v>43344</v>
      </c>
    </row>
    <row r="108" spans="2:8" ht="12.75">
      <c r="B108" s="21">
        <v>43345</v>
      </c>
      <c r="C108" s="23">
        <v>43346</v>
      </c>
      <c r="D108" s="23">
        <v>43347</v>
      </c>
      <c r="E108" s="23">
        <v>43348</v>
      </c>
      <c r="F108" s="23">
        <v>43349</v>
      </c>
      <c r="G108" s="23">
        <v>43350</v>
      </c>
      <c r="H108" s="24">
        <v>43351</v>
      </c>
    </row>
    <row r="109" spans="2:8" ht="12.75">
      <c r="B109" s="21">
        <v>43352</v>
      </c>
      <c r="C109" s="23">
        <v>43353</v>
      </c>
      <c r="D109" s="23">
        <v>43354</v>
      </c>
      <c r="E109" s="23">
        <v>43355</v>
      </c>
      <c r="F109" s="23">
        <v>43356</v>
      </c>
      <c r="G109" s="23">
        <v>43357</v>
      </c>
      <c r="H109" s="24">
        <v>43358</v>
      </c>
    </row>
    <row r="110" spans="2:8" ht="12.75">
      <c r="B110" s="21">
        <v>43359</v>
      </c>
      <c r="C110" s="23">
        <v>43360</v>
      </c>
      <c r="D110" s="23">
        <v>43361</v>
      </c>
      <c r="E110" s="23">
        <v>43362</v>
      </c>
      <c r="F110" s="23">
        <v>43363</v>
      </c>
      <c r="G110" s="23">
        <v>43364</v>
      </c>
      <c r="H110" s="24">
        <v>43365</v>
      </c>
    </row>
    <row r="111" spans="2:8" ht="12.75">
      <c r="B111" s="21">
        <v>43366</v>
      </c>
      <c r="C111" s="23">
        <v>43367</v>
      </c>
      <c r="D111" s="23">
        <v>43368</v>
      </c>
      <c r="E111" s="23">
        <v>43369</v>
      </c>
      <c r="F111" s="23">
        <v>43370</v>
      </c>
      <c r="G111" s="23">
        <v>43371</v>
      </c>
      <c r="H111" s="24">
        <v>43372</v>
      </c>
    </row>
    <row r="112" spans="2:8" ht="12.75">
      <c r="B112" s="21">
        <v>43373</v>
      </c>
      <c r="C112" s="23">
        <v>43374</v>
      </c>
      <c r="D112" s="23">
        <v>43375</v>
      </c>
      <c r="E112" s="23">
        <v>43376</v>
      </c>
      <c r="F112" s="23">
        <v>43377</v>
      </c>
      <c r="G112" s="23">
        <v>43378</v>
      </c>
      <c r="H112" s="24">
        <v>43379</v>
      </c>
    </row>
    <row r="113" spans="2:8" ht="12.75">
      <c r="B113" s="21">
        <v>43380</v>
      </c>
      <c r="C113" s="23">
        <v>43381</v>
      </c>
      <c r="D113" s="23">
        <v>43382</v>
      </c>
      <c r="E113" s="23">
        <v>43383</v>
      </c>
      <c r="F113" s="23">
        <v>43384</v>
      </c>
      <c r="G113" s="23">
        <v>43385</v>
      </c>
      <c r="H113" s="24">
        <v>43386</v>
      </c>
    </row>
    <row r="114" spans="2:8" ht="12.75">
      <c r="B114" s="21">
        <v>43387</v>
      </c>
      <c r="C114" s="23">
        <v>43388</v>
      </c>
      <c r="D114" s="23">
        <v>43389</v>
      </c>
      <c r="E114" s="23">
        <v>43390</v>
      </c>
      <c r="F114" s="23">
        <v>43391</v>
      </c>
      <c r="G114" s="23">
        <v>43392</v>
      </c>
      <c r="H114" s="24">
        <v>43393</v>
      </c>
    </row>
    <row r="115" spans="2:8" ht="12.75">
      <c r="B115" s="21">
        <v>43394</v>
      </c>
      <c r="C115" s="23">
        <v>43395</v>
      </c>
      <c r="D115" s="23">
        <v>43396</v>
      </c>
      <c r="E115" s="23">
        <v>43397</v>
      </c>
      <c r="F115" s="23">
        <v>43398</v>
      </c>
      <c r="G115" s="23">
        <v>43399</v>
      </c>
      <c r="H115" s="24">
        <v>43400</v>
      </c>
    </row>
    <row r="116" spans="2:8" ht="12.75">
      <c r="B116" s="21">
        <v>43401</v>
      </c>
      <c r="C116" s="23">
        <v>43402</v>
      </c>
      <c r="D116" s="23">
        <v>43403</v>
      </c>
      <c r="E116" s="23">
        <v>43404</v>
      </c>
      <c r="F116" s="23">
        <v>43405</v>
      </c>
      <c r="G116" s="23">
        <v>43406</v>
      </c>
      <c r="H116" s="24">
        <v>43407</v>
      </c>
    </row>
    <row r="117" spans="2:8" ht="12.75">
      <c r="B117" s="21">
        <v>43408</v>
      </c>
      <c r="C117" s="23">
        <v>43409</v>
      </c>
      <c r="D117" s="23">
        <v>43410</v>
      </c>
      <c r="E117" s="23">
        <v>43411</v>
      </c>
      <c r="F117" s="23">
        <v>43412</v>
      </c>
      <c r="G117" s="23">
        <v>43413</v>
      </c>
      <c r="H117" s="24">
        <v>43414</v>
      </c>
    </row>
    <row r="118" spans="2:8" ht="12.75">
      <c r="B118" s="21">
        <v>43415</v>
      </c>
      <c r="C118" s="23">
        <v>43416</v>
      </c>
      <c r="D118" s="23">
        <v>43417</v>
      </c>
      <c r="E118" s="23">
        <v>43418</v>
      </c>
      <c r="F118" s="23">
        <v>43419</v>
      </c>
      <c r="G118" s="23">
        <v>43420</v>
      </c>
      <c r="H118" s="24">
        <v>43421</v>
      </c>
    </row>
    <row r="119" spans="2:8" ht="12.75">
      <c r="B119" s="21">
        <v>43422</v>
      </c>
      <c r="C119" s="23">
        <v>43423</v>
      </c>
      <c r="D119" s="23">
        <v>43424</v>
      </c>
      <c r="E119" s="23">
        <v>43425</v>
      </c>
      <c r="F119" s="23">
        <v>43426</v>
      </c>
      <c r="G119" s="23">
        <v>43427</v>
      </c>
      <c r="H119" s="24">
        <v>43428</v>
      </c>
    </row>
    <row r="120" spans="2:8" ht="12.75">
      <c r="B120" s="21">
        <v>43429</v>
      </c>
      <c r="C120" s="23">
        <v>43430</v>
      </c>
      <c r="D120" s="23">
        <v>43431</v>
      </c>
      <c r="E120" s="23">
        <v>43432</v>
      </c>
      <c r="F120" s="23">
        <v>43433</v>
      </c>
      <c r="G120" s="23">
        <v>43434</v>
      </c>
      <c r="H120" s="24">
        <v>43435</v>
      </c>
    </row>
    <row r="121" spans="2:8" ht="12.75">
      <c r="B121" s="21">
        <v>43436</v>
      </c>
      <c r="C121" s="23">
        <v>43437</v>
      </c>
      <c r="D121" s="23">
        <v>43438</v>
      </c>
      <c r="E121" s="23">
        <v>43439</v>
      </c>
      <c r="F121" s="23">
        <v>43440</v>
      </c>
      <c r="G121" s="23">
        <v>43441</v>
      </c>
      <c r="H121" s="24">
        <v>43442</v>
      </c>
    </row>
    <row r="122" spans="2:8" ht="12.75">
      <c r="B122" s="21">
        <v>43443</v>
      </c>
      <c r="C122" s="23">
        <v>43444</v>
      </c>
      <c r="D122" s="23">
        <v>43445</v>
      </c>
      <c r="E122" s="23">
        <v>43446</v>
      </c>
      <c r="F122" s="23">
        <v>43447</v>
      </c>
      <c r="G122" s="23">
        <v>43448</v>
      </c>
      <c r="H122" s="24">
        <v>43449</v>
      </c>
    </row>
    <row r="123" spans="2:8" ht="12.75">
      <c r="B123" s="21">
        <v>43450</v>
      </c>
      <c r="C123" s="23">
        <v>43451</v>
      </c>
      <c r="D123" s="23">
        <v>43452</v>
      </c>
      <c r="E123" s="23">
        <v>43453</v>
      </c>
      <c r="F123" s="23">
        <v>43454</v>
      </c>
      <c r="G123" s="23">
        <v>43455</v>
      </c>
      <c r="H123" s="24">
        <v>43456</v>
      </c>
    </row>
    <row r="124" spans="2:8" ht="12.75">
      <c r="B124" s="21">
        <v>43457</v>
      </c>
      <c r="C124" s="23">
        <v>43458</v>
      </c>
      <c r="D124" s="23">
        <v>43459</v>
      </c>
      <c r="E124" s="23">
        <v>43460</v>
      </c>
      <c r="F124" s="23">
        <v>43461</v>
      </c>
      <c r="G124" s="23">
        <v>43462</v>
      </c>
      <c r="H124" s="24">
        <v>43463</v>
      </c>
    </row>
    <row r="125" spans="2:8" ht="12.75">
      <c r="B125" s="51">
        <v>43464</v>
      </c>
      <c r="C125" s="52">
        <v>43465</v>
      </c>
      <c r="D125" s="52">
        <v>43466</v>
      </c>
      <c r="E125" s="52">
        <v>43467</v>
      </c>
      <c r="F125" s="52">
        <v>43468</v>
      </c>
      <c r="G125" s="52">
        <v>43469</v>
      </c>
      <c r="H125" s="53">
        <v>43470</v>
      </c>
    </row>
    <row r="126" spans="2:8" ht="12.75">
      <c r="B126"/>
      <c r="C126"/>
      <c r="D126"/>
      <c r="E126"/>
      <c r="F126"/>
      <c r="G126"/>
      <c r="H126"/>
    </row>
    <row r="127" spans="2:8" ht="12.75">
      <c r="B127"/>
      <c r="C127"/>
      <c r="D127"/>
      <c r="E127"/>
      <c r="F127"/>
      <c r="G127"/>
      <c r="H127"/>
    </row>
    <row r="128" spans="2:8" ht="12.75">
      <c r="B128"/>
      <c r="C128"/>
      <c r="D128"/>
      <c r="E128"/>
      <c r="F128"/>
      <c r="G128"/>
      <c r="H128"/>
    </row>
    <row r="129" spans="2:8" ht="12.75">
      <c r="B129"/>
      <c r="C129"/>
      <c r="D129"/>
      <c r="E129"/>
      <c r="F129"/>
      <c r="G129"/>
      <c r="H129"/>
    </row>
    <row r="130" spans="2:8" ht="12.75">
      <c r="B130"/>
      <c r="C130"/>
      <c r="D130"/>
      <c r="E130"/>
      <c r="F130"/>
      <c r="G130"/>
      <c r="H130"/>
    </row>
    <row r="131" spans="2:8" ht="12.75">
      <c r="B131"/>
      <c r="C131"/>
      <c r="D131"/>
      <c r="E131"/>
      <c r="F131"/>
      <c r="G131"/>
      <c r="H131"/>
    </row>
    <row r="132" spans="2:8" ht="12.75">
      <c r="B132"/>
      <c r="C132"/>
      <c r="D132"/>
      <c r="E132"/>
      <c r="F132"/>
      <c r="G132"/>
      <c r="H132"/>
    </row>
    <row r="133" spans="2:8" ht="12.75">
      <c r="B133"/>
      <c r="C133"/>
      <c r="D133"/>
      <c r="E133"/>
      <c r="F133"/>
      <c r="G133"/>
      <c r="H133"/>
    </row>
    <row r="134" spans="2:8" ht="12.75">
      <c r="B134"/>
      <c r="C134"/>
      <c r="D134"/>
      <c r="E134"/>
      <c r="F134"/>
      <c r="G134"/>
      <c r="H134"/>
    </row>
    <row r="135" spans="2:8" ht="12.75">
      <c r="B135"/>
      <c r="C135"/>
      <c r="D135"/>
      <c r="E135"/>
      <c r="F135"/>
      <c r="G135"/>
      <c r="H135"/>
    </row>
    <row r="136" spans="2:8" ht="12.75">
      <c r="B136"/>
      <c r="C136"/>
      <c r="D136"/>
      <c r="E136"/>
      <c r="F136"/>
      <c r="G136"/>
      <c r="H136"/>
    </row>
    <row r="137" spans="2:8" ht="12.75">
      <c r="B137"/>
      <c r="C137"/>
      <c r="D137"/>
      <c r="E137"/>
      <c r="F137"/>
      <c r="G137"/>
      <c r="H137"/>
    </row>
    <row r="138" spans="2:8" ht="12.75">
      <c r="B138"/>
      <c r="C138"/>
      <c r="D138"/>
      <c r="E138"/>
      <c r="F138"/>
      <c r="G138"/>
      <c r="H138"/>
    </row>
    <row r="139" spans="2:8" ht="12.75">
      <c r="B139"/>
      <c r="C139"/>
      <c r="D139"/>
      <c r="E139"/>
      <c r="F139"/>
      <c r="G139"/>
      <c r="H139"/>
    </row>
    <row r="140" spans="2:8" ht="12.75">
      <c r="B140"/>
      <c r="C140"/>
      <c r="D140"/>
      <c r="E140"/>
      <c r="F140"/>
      <c r="G140"/>
      <c r="H140"/>
    </row>
    <row r="141" spans="2:8" ht="12.75">
      <c r="B141"/>
      <c r="C141"/>
      <c r="D141"/>
      <c r="E141"/>
      <c r="F141"/>
      <c r="G141"/>
      <c r="H141"/>
    </row>
    <row r="142" spans="2:8" ht="12.75">
      <c r="B142"/>
      <c r="C142"/>
      <c r="D142"/>
      <c r="E142"/>
      <c r="F142"/>
      <c r="G142"/>
      <c r="H142"/>
    </row>
    <row r="143" spans="2:8" ht="12.75">
      <c r="B143"/>
      <c r="C143"/>
      <c r="D143"/>
      <c r="E143"/>
      <c r="F143"/>
      <c r="G143"/>
      <c r="H143"/>
    </row>
    <row r="144" spans="2:8" ht="12.75">
      <c r="B144"/>
      <c r="C144"/>
      <c r="D144"/>
      <c r="E144"/>
      <c r="F144"/>
      <c r="G144"/>
      <c r="H144"/>
    </row>
    <row r="145" spans="2:8" ht="12.75">
      <c r="B145"/>
      <c r="C145"/>
      <c r="D145"/>
      <c r="E145"/>
      <c r="F145"/>
      <c r="G145"/>
      <c r="H145"/>
    </row>
    <row r="146" spans="2:8" ht="12.75">
      <c r="B146"/>
      <c r="C146"/>
      <c r="D146"/>
      <c r="E146"/>
      <c r="F146"/>
      <c r="G146"/>
      <c r="H146"/>
    </row>
    <row r="147" spans="2:8" ht="12.75">
      <c r="B147"/>
      <c r="C147"/>
      <c r="D147"/>
      <c r="E147"/>
      <c r="F147"/>
      <c r="G147"/>
      <c r="H147"/>
    </row>
    <row r="148" spans="2:8" ht="12.75">
      <c r="B148"/>
      <c r="C148"/>
      <c r="D148"/>
      <c r="E148"/>
      <c r="F148"/>
      <c r="G148"/>
      <c r="H148"/>
    </row>
    <row r="149" spans="2:8" ht="12.75">
      <c r="B149"/>
      <c r="C149"/>
      <c r="D149"/>
      <c r="E149"/>
      <c r="F149"/>
      <c r="G149"/>
      <c r="H149"/>
    </row>
    <row r="150" spans="2:8" ht="12.75">
      <c r="B150"/>
      <c r="C150"/>
      <c r="D150"/>
      <c r="E150"/>
      <c r="F150"/>
      <c r="G150"/>
      <c r="H150"/>
    </row>
    <row r="151" spans="2:8" ht="12.75">
      <c r="B151"/>
      <c r="C151"/>
      <c r="D151"/>
      <c r="E151"/>
      <c r="F151"/>
      <c r="G151"/>
      <c r="H151"/>
    </row>
    <row r="152" spans="2:8" ht="12.75">
      <c r="B152"/>
      <c r="C152"/>
      <c r="D152"/>
      <c r="E152"/>
      <c r="F152"/>
      <c r="G152"/>
      <c r="H152"/>
    </row>
    <row r="153" spans="2:8" ht="12.75">
      <c r="B153"/>
      <c r="C153"/>
      <c r="D153"/>
      <c r="E153"/>
      <c r="F153"/>
      <c r="G153"/>
      <c r="H153"/>
    </row>
    <row r="154" spans="2:8" ht="12.75">
      <c r="B154"/>
      <c r="C154"/>
      <c r="D154"/>
      <c r="E154"/>
      <c r="F154"/>
      <c r="G154"/>
      <c r="H154"/>
    </row>
    <row r="155" spans="2:8" ht="12.75">
      <c r="B155"/>
      <c r="C155"/>
      <c r="D155"/>
      <c r="E155"/>
      <c r="F155"/>
      <c r="G155"/>
      <c r="H155"/>
    </row>
    <row r="156" spans="2:8" ht="12.75">
      <c r="B156"/>
      <c r="C156"/>
      <c r="D156"/>
      <c r="E156"/>
      <c r="F156"/>
      <c r="G156"/>
      <c r="H156"/>
    </row>
  </sheetData>
  <sheetProtection selectLockedCells="1" selectUnlockedCells="1"/>
  <mergeCells count="11">
    <mergeCell ref="B2:H3"/>
    <mergeCell ref="L4:N4"/>
    <mergeCell ref="J10:T10"/>
    <mergeCell ref="J11:T11"/>
    <mergeCell ref="J12:T12"/>
    <mergeCell ref="J13:T13"/>
    <mergeCell ref="J14:T14"/>
    <mergeCell ref="J17:T17"/>
    <mergeCell ref="J19:T20"/>
    <mergeCell ref="J21:T22"/>
    <mergeCell ref="J23:T24"/>
  </mergeCells>
  <conditionalFormatting sqref="A4:A31 B4:H125">
    <cfRule type="cellIs" priority="1" dxfId="0" operator="equal" stopIfTrue="1">
      <formula>$K$5</formula>
    </cfRule>
  </conditionalFormatting>
  <printOptions/>
  <pageMargins left="0.5118055555555555" right="0.5118055555555555" top="0.7875" bottom="0.7875"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R56"/>
  <sheetViews>
    <sheetView zoomScale="90" zoomScaleNormal="90" workbookViewId="0" topLeftCell="A1">
      <selection activeCell="B9" sqref="B9"/>
    </sheetView>
  </sheetViews>
  <sheetFormatPr defaultColWidth="9.140625" defaultRowHeight="15"/>
  <cols>
    <col min="1" max="1" width="3.00390625" style="0" customWidth="1"/>
    <col min="2" max="2" width="8.8515625" style="0" customWidth="1"/>
    <col min="3" max="3" width="32.421875" style="0" customWidth="1"/>
    <col min="4" max="4" width="7.140625" style="0" customWidth="1"/>
    <col min="5" max="5" width="0" style="54" hidden="1" customWidth="1"/>
    <col min="6" max="6" width="0" style="0" hidden="1" customWidth="1"/>
    <col min="7" max="11" width="7.7109375" style="0" customWidth="1"/>
    <col min="12" max="12" width="7.140625" style="0" customWidth="1"/>
    <col min="13" max="13" width="8.57421875" style="0" customWidth="1"/>
    <col min="14" max="14" width="9.28125" style="0" customWidth="1"/>
    <col min="15" max="15" width="9.7109375" style="0" customWidth="1"/>
    <col min="17" max="17" width="0" style="0" hidden="1" customWidth="1"/>
    <col min="18" max="18" width="12.140625" style="0" customWidth="1"/>
    <col min="255" max="16384" width="11.57421875" style="0" customWidth="1"/>
  </cols>
  <sheetData>
    <row r="1" spans="9:14" ht="15">
      <c r="I1" s="55"/>
      <c r="J1" s="55"/>
      <c r="L1" s="55"/>
      <c r="M1" s="55" t="s">
        <v>28</v>
      </c>
      <c r="N1" s="55"/>
    </row>
    <row r="2" spans="9:14" ht="15">
      <c r="I2" s="55"/>
      <c r="J2" s="55"/>
      <c r="L2" s="55"/>
      <c r="M2" s="55"/>
      <c r="N2" s="55"/>
    </row>
    <row r="4" spans="2:15" ht="27" customHeight="1">
      <c r="B4" s="56" t="s">
        <v>29</v>
      </c>
      <c r="C4" s="56"/>
      <c r="D4" s="56"/>
      <c r="E4" s="56"/>
      <c r="F4" s="56"/>
      <c r="G4" s="57" t="s">
        <v>30</v>
      </c>
      <c r="H4" s="57" t="s">
        <v>31</v>
      </c>
      <c r="I4" s="57" t="s">
        <v>32</v>
      </c>
      <c r="J4" s="57" t="s">
        <v>33</v>
      </c>
      <c r="K4" s="58" t="s">
        <v>34</v>
      </c>
      <c r="L4" s="59" t="s">
        <v>35</v>
      </c>
      <c r="M4" s="60" t="s">
        <v>36</v>
      </c>
      <c r="N4" s="60" t="s">
        <v>37</v>
      </c>
      <c r="O4" s="61" t="s">
        <v>38</v>
      </c>
    </row>
    <row r="5" spans="2:15" ht="15">
      <c r="B5" s="62" t="s">
        <v>39</v>
      </c>
      <c r="C5" s="63" t="s">
        <v>40</v>
      </c>
      <c r="D5" s="64"/>
      <c r="E5" s="65"/>
      <c r="F5" s="64"/>
      <c r="G5" s="66">
        <v>10</v>
      </c>
      <c r="H5" s="66">
        <v>10</v>
      </c>
      <c r="I5" s="66">
        <v>10</v>
      </c>
      <c r="J5" s="66">
        <v>10</v>
      </c>
      <c r="K5" s="67"/>
      <c r="L5" s="68">
        <f>(G5+H5+I5+J5)/4</f>
        <v>10</v>
      </c>
      <c r="M5" s="69"/>
      <c r="N5" s="69"/>
      <c r="O5" s="70"/>
    </row>
    <row r="6" spans="2:15" ht="15">
      <c r="B6" s="62" t="s">
        <v>41</v>
      </c>
      <c r="C6" s="71" t="s">
        <v>42</v>
      </c>
      <c r="D6" s="72" t="s">
        <v>43</v>
      </c>
      <c r="E6" s="73" t="s">
        <v>44</v>
      </c>
      <c r="F6" s="72" t="s">
        <v>45</v>
      </c>
      <c r="G6" s="67"/>
      <c r="H6" s="67"/>
      <c r="I6" s="67"/>
      <c r="J6" s="67"/>
      <c r="K6" s="67"/>
      <c r="L6" s="68">
        <f>(G6+H6+I6+J6)/4</f>
        <v>0</v>
      </c>
      <c r="M6" s="74"/>
      <c r="N6" s="74"/>
      <c r="O6" s="75" t="s">
        <v>46</v>
      </c>
    </row>
    <row r="7" spans="1:15" ht="15">
      <c r="A7">
        <v>1</v>
      </c>
      <c r="B7" s="76"/>
      <c r="C7" s="77"/>
      <c r="D7" s="78"/>
      <c r="E7" s="79"/>
      <c r="F7" s="78"/>
      <c r="G7" s="80"/>
      <c r="H7" s="80"/>
      <c r="I7" s="80"/>
      <c r="J7" s="80"/>
      <c r="K7" s="81"/>
      <c r="L7" s="82">
        <f>(G7+H7+I7+J7)/4</f>
        <v>0</v>
      </c>
      <c r="M7" s="83"/>
      <c r="N7" s="84"/>
      <c r="O7" s="85"/>
    </row>
    <row r="8" spans="1:17" ht="15">
      <c r="A8">
        <v>2</v>
      </c>
      <c r="B8" s="86" t="s">
        <v>47</v>
      </c>
      <c r="C8" s="87" t="s">
        <v>48</v>
      </c>
      <c r="D8" s="88" t="s">
        <v>49</v>
      </c>
      <c r="E8" s="89">
        <v>11</v>
      </c>
      <c r="F8" s="88" t="s">
        <v>50</v>
      </c>
      <c r="G8" s="90"/>
      <c r="H8" s="90"/>
      <c r="I8" s="90"/>
      <c r="J8" s="90"/>
      <c r="K8" s="91"/>
      <c r="L8" s="92">
        <f>(G8+H8+I8+J8)/4</f>
        <v>0</v>
      </c>
      <c r="M8" s="92"/>
      <c r="N8" s="93"/>
      <c r="O8" s="85"/>
      <c r="Q8">
        <v>58</v>
      </c>
    </row>
    <row r="9" spans="1:17" ht="15">
      <c r="A9">
        <v>3</v>
      </c>
      <c r="B9" s="94"/>
      <c r="C9" s="95"/>
      <c r="D9" s="96"/>
      <c r="E9" s="97"/>
      <c r="F9" s="96"/>
      <c r="G9" s="98"/>
      <c r="H9" s="98"/>
      <c r="I9" s="98"/>
      <c r="J9" s="98"/>
      <c r="K9" s="99"/>
      <c r="L9" s="92">
        <f>(G9+H9+I9+J9)/4</f>
        <v>0</v>
      </c>
      <c r="M9" s="92"/>
      <c r="N9" s="93"/>
      <c r="O9" s="85"/>
      <c r="Q9">
        <v>58</v>
      </c>
    </row>
    <row r="10" spans="2:15" ht="15">
      <c r="B10" s="86"/>
      <c r="C10" s="87"/>
      <c r="D10" s="88"/>
      <c r="E10" s="89"/>
      <c r="F10" s="88"/>
      <c r="G10" s="90"/>
      <c r="H10" s="90"/>
      <c r="I10" s="90"/>
      <c r="J10" s="90"/>
      <c r="K10" s="91"/>
      <c r="L10" s="92"/>
      <c r="M10" s="92"/>
      <c r="N10" s="93"/>
      <c r="O10" s="85"/>
    </row>
    <row r="11" spans="2:15" ht="15">
      <c r="B11" s="94"/>
      <c r="C11" s="95"/>
      <c r="D11" s="96"/>
      <c r="E11" s="97"/>
      <c r="F11" s="96"/>
      <c r="G11" s="98"/>
      <c r="H11" s="98"/>
      <c r="I11" s="98"/>
      <c r="J11" s="98"/>
      <c r="K11" s="99"/>
      <c r="L11" s="92"/>
      <c r="M11" s="92"/>
      <c r="N11" s="93"/>
      <c r="O11" s="85"/>
    </row>
    <row r="12" spans="2:17" ht="15">
      <c r="B12" s="86"/>
      <c r="C12" s="87"/>
      <c r="D12" s="88"/>
      <c r="E12" s="89"/>
      <c r="F12" s="88"/>
      <c r="G12" s="90"/>
      <c r="H12" s="90"/>
      <c r="I12" s="90"/>
      <c r="J12" s="90"/>
      <c r="K12" s="91"/>
      <c r="L12" s="92"/>
      <c r="M12" s="92"/>
      <c r="N12" s="93"/>
      <c r="O12" s="85"/>
      <c r="Q12">
        <v>2</v>
      </c>
    </row>
    <row r="13" spans="2:17" ht="15">
      <c r="B13" s="94"/>
      <c r="C13" s="95"/>
      <c r="D13" s="96"/>
      <c r="E13" s="97"/>
      <c r="F13" s="96"/>
      <c r="G13" s="98"/>
      <c r="H13" s="98"/>
      <c r="I13" s="98"/>
      <c r="J13" s="98"/>
      <c r="K13" s="99"/>
      <c r="L13" s="92"/>
      <c r="M13" s="92"/>
      <c r="N13" s="93"/>
      <c r="O13" s="85"/>
      <c r="Q13">
        <v>58</v>
      </c>
    </row>
    <row r="14" spans="2:15" ht="15">
      <c r="B14" s="86"/>
      <c r="C14" s="87"/>
      <c r="D14" s="88"/>
      <c r="E14" s="89"/>
      <c r="F14" s="88"/>
      <c r="G14" s="90"/>
      <c r="H14" s="90"/>
      <c r="I14" s="90"/>
      <c r="J14" s="90"/>
      <c r="K14" s="91"/>
      <c r="L14" s="92"/>
      <c r="M14" s="92"/>
      <c r="N14" s="93"/>
      <c r="O14" s="85"/>
    </row>
    <row r="15" spans="2:17" ht="15">
      <c r="B15" s="94"/>
      <c r="C15" s="95"/>
      <c r="D15" s="96"/>
      <c r="E15" s="97"/>
      <c r="F15" s="96"/>
      <c r="G15" s="98"/>
      <c r="H15" s="98"/>
      <c r="I15" s="98"/>
      <c r="J15" s="98"/>
      <c r="K15" s="99"/>
      <c r="L15" s="92"/>
      <c r="M15" s="92"/>
      <c r="N15" s="93"/>
      <c r="O15" s="85"/>
      <c r="Q15">
        <v>58</v>
      </c>
    </row>
    <row r="16" spans="2:17" ht="15">
      <c r="B16" s="86"/>
      <c r="C16" s="87"/>
      <c r="D16" s="88"/>
      <c r="E16" s="89"/>
      <c r="F16" s="88"/>
      <c r="G16" s="90"/>
      <c r="H16" s="90"/>
      <c r="I16" s="90"/>
      <c r="J16" s="90"/>
      <c r="K16" s="91"/>
      <c r="L16" s="92"/>
      <c r="M16" s="92"/>
      <c r="N16" s="93"/>
      <c r="O16" s="85"/>
      <c r="Q16">
        <v>60</v>
      </c>
    </row>
    <row r="17" spans="2:18" ht="15">
      <c r="B17" s="94"/>
      <c r="C17" s="95"/>
      <c r="D17" s="96"/>
      <c r="E17" s="97"/>
      <c r="F17" s="96"/>
      <c r="G17" s="98"/>
      <c r="H17" s="98"/>
      <c r="I17" s="98"/>
      <c r="J17" s="98"/>
      <c r="K17" s="99"/>
      <c r="L17" s="92"/>
      <c r="M17" s="92"/>
      <c r="N17" s="93"/>
      <c r="O17" s="85"/>
      <c r="Q17">
        <v>10</v>
      </c>
      <c r="R17" s="100"/>
    </row>
    <row r="18" spans="2:17" ht="15">
      <c r="B18" s="86"/>
      <c r="C18" s="87"/>
      <c r="D18" s="88"/>
      <c r="E18" s="89"/>
      <c r="F18" s="88"/>
      <c r="G18" s="90"/>
      <c r="H18" s="90"/>
      <c r="I18" s="90"/>
      <c r="J18" s="90"/>
      <c r="K18" s="91"/>
      <c r="L18" s="92"/>
      <c r="M18" s="92"/>
      <c r="N18" s="93"/>
      <c r="O18" s="85"/>
      <c r="Q18">
        <v>10</v>
      </c>
    </row>
    <row r="19" spans="2:17" ht="15">
      <c r="B19" s="94"/>
      <c r="C19" s="95"/>
      <c r="D19" s="96"/>
      <c r="E19" s="97"/>
      <c r="F19" s="96"/>
      <c r="G19" s="98"/>
      <c r="H19" s="98"/>
      <c r="I19" s="98"/>
      <c r="J19" s="98"/>
      <c r="K19" s="99"/>
      <c r="L19" s="92"/>
      <c r="M19" s="92"/>
      <c r="N19" s="93"/>
      <c r="O19" s="85"/>
      <c r="Q19">
        <v>60</v>
      </c>
    </row>
    <row r="20" spans="2:15" ht="15">
      <c r="B20" s="86"/>
      <c r="C20" s="87"/>
      <c r="D20" s="88"/>
      <c r="E20" s="89"/>
      <c r="F20" s="88"/>
      <c r="G20" s="90"/>
      <c r="H20" s="90"/>
      <c r="I20" s="90"/>
      <c r="J20" s="90"/>
      <c r="K20" s="91"/>
      <c r="L20" s="92"/>
      <c r="M20" s="92"/>
      <c r="N20" s="93"/>
      <c r="O20" s="85"/>
    </row>
    <row r="21" spans="2:15" ht="15">
      <c r="B21" s="94"/>
      <c r="C21" s="95"/>
      <c r="D21" s="96"/>
      <c r="E21" s="97"/>
      <c r="F21" s="96"/>
      <c r="G21" s="98"/>
      <c r="H21" s="98"/>
      <c r="I21" s="98"/>
      <c r="J21" s="98"/>
      <c r="K21" s="99"/>
      <c r="L21" s="92"/>
      <c r="M21" s="92"/>
      <c r="N21" s="93"/>
      <c r="O21" s="85"/>
    </row>
    <row r="22" spans="2:17" ht="15">
      <c r="B22" s="86"/>
      <c r="C22" s="87"/>
      <c r="D22" s="88"/>
      <c r="E22" s="89"/>
      <c r="F22" s="88"/>
      <c r="G22" s="90"/>
      <c r="H22" s="90"/>
      <c r="I22" s="90"/>
      <c r="J22" s="90"/>
      <c r="K22" s="91"/>
      <c r="L22" s="92"/>
      <c r="M22" s="92"/>
      <c r="N22" s="93"/>
      <c r="O22" s="85"/>
      <c r="Q22">
        <v>4</v>
      </c>
    </row>
    <row r="23" spans="2:17" ht="15">
      <c r="B23" s="94"/>
      <c r="C23" s="95"/>
      <c r="D23" s="96"/>
      <c r="E23" s="97"/>
      <c r="F23" s="96"/>
      <c r="G23" s="98"/>
      <c r="H23" s="98"/>
      <c r="I23" s="98"/>
      <c r="J23" s="98"/>
      <c r="K23" s="99"/>
      <c r="L23" s="92"/>
      <c r="M23" s="92"/>
      <c r="N23" s="93"/>
      <c r="O23" s="85"/>
      <c r="Q23">
        <v>10</v>
      </c>
    </row>
    <row r="24" spans="2:15" ht="12.75">
      <c r="B24" s="86"/>
      <c r="C24" s="87"/>
      <c r="D24" s="88"/>
      <c r="E24" s="89"/>
      <c r="F24" s="88"/>
      <c r="G24" s="90"/>
      <c r="H24" s="90"/>
      <c r="I24" s="90"/>
      <c r="J24" s="90"/>
      <c r="K24" s="91"/>
      <c r="L24" s="92"/>
      <c r="M24" s="92"/>
      <c r="N24" s="93"/>
      <c r="O24" s="85"/>
    </row>
    <row r="25" spans="2:17" ht="12.75">
      <c r="B25" s="94"/>
      <c r="C25" s="95"/>
      <c r="D25" s="96"/>
      <c r="E25" s="97"/>
      <c r="F25" s="96"/>
      <c r="G25" s="98"/>
      <c r="H25" s="98"/>
      <c r="I25" s="98"/>
      <c r="J25" s="98"/>
      <c r="K25" s="99"/>
      <c r="L25" s="92"/>
      <c r="M25" s="92"/>
      <c r="N25" s="93"/>
      <c r="O25" s="85"/>
      <c r="Q25">
        <v>10</v>
      </c>
    </row>
    <row r="26" spans="2:15" ht="12.75">
      <c r="B26" s="86"/>
      <c r="C26" s="87"/>
      <c r="D26" s="88"/>
      <c r="E26" s="89"/>
      <c r="F26" s="88"/>
      <c r="G26" s="90"/>
      <c r="H26" s="90"/>
      <c r="I26" s="90"/>
      <c r="J26" s="90"/>
      <c r="K26" s="91"/>
      <c r="L26" s="92"/>
      <c r="M26" s="92"/>
      <c r="N26" s="93"/>
      <c r="O26" s="85"/>
    </row>
    <row r="27" spans="2:17" ht="12.75">
      <c r="B27" s="94"/>
      <c r="C27" s="95"/>
      <c r="D27" s="96"/>
      <c r="E27" s="97"/>
      <c r="F27" s="96"/>
      <c r="G27" s="98"/>
      <c r="H27" s="98"/>
      <c r="I27" s="98"/>
      <c r="J27" s="98"/>
      <c r="K27" s="99"/>
      <c r="L27" s="92"/>
      <c r="M27" s="92"/>
      <c r="N27" s="93"/>
      <c r="O27" s="85"/>
      <c r="Q27">
        <v>10</v>
      </c>
    </row>
    <row r="28" spans="2:15" ht="12.75">
      <c r="B28" s="86"/>
      <c r="C28" s="87"/>
      <c r="D28" s="88"/>
      <c r="E28" s="89"/>
      <c r="F28" s="88"/>
      <c r="G28" s="90"/>
      <c r="H28" s="90"/>
      <c r="I28" s="90"/>
      <c r="J28" s="90"/>
      <c r="K28" s="87"/>
      <c r="L28" s="92"/>
      <c r="M28" s="92"/>
      <c r="N28" s="93"/>
      <c r="O28" s="85"/>
    </row>
    <row r="29" spans="2:15" ht="12.75">
      <c r="B29" s="94"/>
      <c r="C29" s="95"/>
      <c r="D29" s="96"/>
      <c r="E29" s="97"/>
      <c r="F29" s="96"/>
      <c r="G29" s="98"/>
      <c r="H29" s="98"/>
      <c r="I29" s="98"/>
      <c r="J29" s="98"/>
      <c r="K29" s="101"/>
      <c r="L29" s="92"/>
      <c r="M29" s="92"/>
      <c r="N29" s="93"/>
      <c r="O29" s="85"/>
    </row>
    <row r="30" spans="2:15" ht="12.75">
      <c r="B30" s="86"/>
      <c r="C30" s="87"/>
      <c r="D30" s="88"/>
      <c r="E30" s="89"/>
      <c r="F30" s="88"/>
      <c r="G30" s="90"/>
      <c r="H30" s="90"/>
      <c r="I30" s="90"/>
      <c r="J30" s="90"/>
      <c r="K30" s="87"/>
      <c r="L30" s="92"/>
      <c r="M30" s="92"/>
      <c r="N30" s="93"/>
      <c r="O30" s="85"/>
    </row>
    <row r="31" spans="2:15" ht="12.75">
      <c r="B31" s="94"/>
      <c r="C31" s="95"/>
      <c r="D31" s="96"/>
      <c r="E31" s="97"/>
      <c r="F31" s="96"/>
      <c r="G31" s="98"/>
      <c r="H31" s="98"/>
      <c r="I31" s="98"/>
      <c r="J31" s="98"/>
      <c r="K31" s="101"/>
      <c r="L31" s="92"/>
      <c r="M31" s="92"/>
      <c r="N31" s="93"/>
      <c r="O31" s="85"/>
    </row>
    <row r="32" spans="2:15" ht="12.75">
      <c r="B32" s="86"/>
      <c r="C32" s="87"/>
      <c r="D32" s="88"/>
      <c r="E32" s="89"/>
      <c r="F32" s="88"/>
      <c r="G32" s="90"/>
      <c r="H32" s="90"/>
      <c r="I32" s="90"/>
      <c r="J32" s="90"/>
      <c r="K32" s="87"/>
      <c r="L32" s="92"/>
      <c r="M32" s="92"/>
      <c r="N32" s="93"/>
      <c r="O32" s="85"/>
    </row>
    <row r="33" spans="2:15" ht="12.75">
      <c r="B33" s="94"/>
      <c r="C33" s="95"/>
      <c r="D33" s="96"/>
      <c r="E33" s="97"/>
      <c r="F33" s="96"/>
      <c r="G33" s="98"/>
      <c r="H33" s="98"/>
      <c r="I33" s="98"/>
      <c r="J33" s="98"/>
      <c r="K33" s="101"/>
      <c r="L33" s="92"/>
      <c r="M33" s="92"/>
      <c r="N33" s="93"/>
      <c r="O33" s="85"/>
    </row>
    <row r="34" spans="2:15" ht="12.75">
      <c r="B34" s="86"/>
      <c r="C34" s="87"/>
      <c r="D34" s="88"/>
      <c r="E34" s="89"/>
      <c r="F34" s="88"/>
      <c r="G34" s="90"/>
      <c r="H34" s="90"/>
      <c r="I34" s="90"/>
      <c r="J34" s="90"/>
      <c r="K34" s="87"/>
      <c r="L34" s="92"/>
      <c r="M34" s="92"/>
      <c r="N34" s="93"/>
      <c r="O34" s="85"/>
    </row>
    <row r="35" spans="2:15" ht="12.75">
      <c r="B35" s="94"/>
      <c r="C35" s="95"/>
      <c r="D35" s="96"/>
      <c r="E35" s="97"/>
      <c r="F35" s="96"/>
      <c r="G35" s="98"/>
      <c r="H35" s="98"/>
      <c r="I35" s="98"/>
      <c r="J35" s="98"/>
      <c r="K35" s="101"/>
      <c r="L35" s="92"/>
      <c r="M35" s="92"/>
      <c r="N35" s="93"/>
      <c r="O35" s="85"/>
    </row>
    <row r="36" spans="2:15" ht="12.75">
      <c r="B36" s="86"/>
      <c r="C36" s="87"/>
      <c r="D36" s="88"/>
      <c r="E36" s="89"/>
      <c r="F36" s="88"/>
      <c r="G36" s="90"/>
      <c r="H36" s="90"/>
      <c r="I36" s="90"/>
      <c r="J36" s="90"/>
      <c r="K36" s="87"/>
      <c r="L36" s="92"/>
      <c r="M36" s="92"/>
      <c r="N36" s="93"/>
      <c r="O36" s="85"/>
    </row>
    <row r="37" spans="2:15" ht="12.75">
      <c r="B37" s="94"/>
      <c r="C37" s="95"/>
      <c r="D37" s="96"/>
      <c r="E37" s="97"/>
      <c r="F37" s="96"/>
      <c r="G37" s="98"/>
      <c r="H37" s="98"/>
      <c r="I37" s="98"/>
      <c r="J37" s="98"/>
      <c r="K37" s="101"/>
      <c r="L37" s="92"/>
      <c r="M37" s="92"/>
      <c r="N37" s="93"/>
      <c r="O37" s="85"/>
    </row>
    <row r="38" spans="2:15" ht="12.75">
      <c r="B38" s="86"/>
      <c r="C38" s="87"/>
      <c r="D38" s="88"/>
      <c r="E38" s="89"/>
      <c r="F38" s="88"/>
      <c r="G38" s="90"/>
      <c r="H38" s="90"/>
      <c r="I38" s="90"/>
      <c r="J38" s="90"/>
      <c r="K38" s="87"/>
      <c r="L38" s="92"/>
      <c r="M38" s="92"/>
      <c r="N38" s="93"/>
      <c r="O38" s="85"/>
    </row>
    <row r="39" spans="2:15" ht="12.75">
      <c r="B39" s="94"/>
      <c r="C39" s="95"/>
      <c r="D39" s="96"/>
      <c r="E39" s="97"/>
      <c r="F39" s="96"/>
      <c r="G39" s="98"/>
      <c r="H39" s="98"/>
      <c r="I39" s="98"/>
      <c r="J39" s="98"/>
      <c r="K39" s="101"/>
      <c r="L39" s="92"/>
      <c r="M39" s="92"/>
      <c r="N39" s="93"/>
      <c r="O39" s="85"/>
    </row>
    <row r="40" spans="2:15" ht="12.75">
      <c r="B40" s="86"/>
      <c r="C40" s="87"/>
      <c r="D40" s="88"/>
      <c r="E40" s="89"/>
      <c r="F40" s="88"/>
      <c r="G40" s="90"/>
      <c r="H40" s="90"/>
      <c r="I40" s="90"/>
      <c r="J40" s="90"/>
      <c r="K40" s="87"/>
      <c r="L40" s="92"/>
      <c r="M40" s="92"/>
      <c r="N40" s="93"/>
      <c r="O40" s="85"/>
    </row>
    <row r="41" spans="2:15" ht="12.75">
      <c r="B41" s="94"/>
      <c r="C41" s="95"/>
      <c r="D41" s="96"/>
      <c r="E41" s="97"/>
      <c r="F41" s="96"/>
      <c r="G41" s="98"/>
      <c r="H41" s="98"/>
      <c r="I41" s="98"/>
      <c r="J41" s="98"/>
      <c r="K41" s="101"/>
      <c r="L41" s="92"/>
      <c r="M41" s="92"/>
      <c r="N41" s="93"/>
      <c r="O41" s="85"/>
    </row>
    <row r="42" spans="2:15" ht="12.75">
      <c r="B42" s="86"/>
      <c r="C42" s="87"/>
      <c r="D42" s="88"/>
      <c r="E42" s="89"/>
      <c r="F42" s="88"/>
      <c r="G42" s="90"/>
      <c r="H42" s="90"/>
      <c r="I42" s="90"/>
      <c r="J42" s="90"/>
      <c r="K42" s="87"/>
      <c r="L42" s="92"/>
      <c r="M42" s="92"/>
      <c r="N42" s="93"/>
      <c r="O42" s="85"/>
    </row>
    <row r="43" spans="2:15" ht="12.75">
      <c r="B43" s="94"/>
      <c r="C43" s="95"/>
      <c r="D43" s="96"/>
      <c r="E43" s="97"/>
      <c r="F43" s="96"/>
      <c r="G43" s="98"/>
      <c r="H43" s="98"/>
      <c r="I43" s="98"/>
      <c r="J43" s="98"/>
      <c r="K43" s="101"/>
      <c r="L43" s="92"/>
      <c r="M43" s="92"/>
      <c r="N43" s="93"/>
      <c r="O43" s="85"/>
    </row>
    <row r="44" spans="2:15" ht="12.75">
      <c r="B44" s="86"/>
      <c r="C44" s="87"/>
      <c r="D44" s="88"/>
      <c r="E44" s="89"/>
      <c r="F44" s="88"/>
      <c r="G44" s="90"/>
      <c r="H44" s="90"/>
      <c r="I44" s="90"/>
      <c r="J44" s="90"/>
      <c r="K44" s="87"/>
      <c r="L44" s="92"/>
      <c r="M44" s="92"/>
      <c r="N44" s="93"/>
      <c r="O44" s="85"/>
    </row>
    <row r="45" spans="2:15" ht="12.75">
      <c r="B45" s="94"/>
      <c r="C45" s="95"/>
      <c r="D45" s="96"/>
      <c r="E45" s="97"/>
      <c r="F45" s="96"/>
      <c r="G45" s="98"/>
      <c r="H45" s="98"/>
      <c r="I45" s="98"/>
      <c r="J45" s="98"/>
      <c r="K45" s="101"/>
      <c r="L45" s="92"/>
      <c r="M45" s="92"/>
      <c r="N45" s="93"/>
      <c r="O45" s="85"/>
    </row>
    <row r="46" spans="2:15" ht="12.75">
      <c r="B46" s="86"/>
      <c r="C46" s="87"/>
      <c r="D46" s="88"/>
      <c r="E46" s="89"/>
      <c r="F46" s="88"/>
      <c r="G46" s="90"/>
      <c r="H46" s="90"/>
      <c r="I46" s="90"/>
      <c r="J46" s="90"/>
      <c r="K46" s="87"/>
      <c r="L46" s="92"/>
      <c r="M46" s="92"/>
      <c r="N46" s="93"/>
      <c r="O46" s="85"/>
    </row>
    <row r="47" spans="2:15" ht="12.75">
      <c r="B47" s="94"/>
      <c r="C47" s="95"/>
      <c r="D47" s="96"/>
      <c r="E47" s="97"/>
      <c r="F47" s="96"/>
      <c r="G47" s="98"/>
      <c r="H47" s="98"/>
      <c r="I47" s="98"/>
      <c r="J47" s="98"/>
      <c r="K47" s="101"/>
      <c r="L47" s="92"/>
      <c r="M47" s="92"/>
      <c r="N47" s="93"/>
      <c r="O47" s="85"/>
    </row>
    <row r="48" spans="2:15" ht="12.75">
      <c r="B48" s="86"/>
      <c r="C48" s="87"/>
      <c r="D48" s="88"/>
      <c r="E48" s="89"/>
      <c r="F48" s="88"/>
      <c r="G48" s="90"/>
      <c r="H48" s="90"/>
      <c r="I48" s="90"/>
      <c r="J48" s="90"/>
      <c r="K48" s="87"/>
      <c r="L48" s="92"/>
      <c r="M48" s="92"/>
      <c r="N48" s="93"/>
      <c r="O48" s="85"/>
    </row>
    <row r="49" spans="2:15" ht="12.75">
      <c r="B49" s="94"/>
      <c r="C49" s="95"/>
      <c r="D49" s="96"/>
      <c r="E49" s="97"/>
      <c r="F49" s="96"/>
      <c r="G49" s="98"/>
      <c r="H49" s="98"/>
      <c r="I49" s="98"/>
      <c r="J49" s="98"/>
      <c r="K49" s="101"/>
      <c r="L49" s="92"/>
      <c r="M49" s="92"/>
      <c r="N49" s="93"/>
      <c r="O49" s="85"/>
    </row>
    <row r="50" spans="2:15" ht="12.75">
      <c r="B50" s="86"/>
      <c r="C50" s="87"/>
      <c r="D50" s="88"/>
      <c r="E50" s="89"/>
      <c r="F50" s="88"/>
      <c r="G50" s="90"/>
      <c r="H50" s="90"/>
      <c r="I50" s="90"/>
      <c r="J50" s="90"/>
      <c r="K50" s="87"/>
      <c r="L50" s="92"/>
      <c r="M50" s="92"/>
      <c r="N50" s="93"/>
      <c r="O50" s="85"/>
    </row>
    <row r="51" spans="2:15" ht="12.75">
      <c r="B51" s="94"/>
      <c r="C51" s="95"/>
      <c r="D51" s="96"/>
      <c r="E51" s="97"/>
      <c r="F51" s="96"/>
      <c r="G51" s="98"/>
      <c r="H51" s="98"/>
      <c r="I51" s="98"/>
      <c r="J51" s="98"/>
      <c r="K51" s="101"/>
      <c r="L51" s="92"/>
      <c r="M51" s="92"/>
      <c r="N51" s="93"/>
      <c r="O51" s="85"/>
    </row>
    <row r="52" spans="2:15" ht="12.75">
      <c r="B52" s="86"/>
      <c r="C52" s="87"/>
      <c r="D52" s="88"/>
      <c r="E52" s="89"/>
      <c r="F52" s="88"/>
      <c r="G52" s="90"/>
      <c r="H52" s="90"/>
      <c r="I52" s="90"/>
      <c r="J52" s="90"/>
      <c r="K52" s="87"/>
      <c r="L52" s="92"/>
      <c r="M52" s="92"/>
      <c r="N52" s="93"/>
      <c r="O52" s="85"/>
    </row>
    <row r="53" spans="2:15" ht="12.75">
      <c r="B53" s="94"/>
      <c r="C53" s="95"/>
      <c r="D53" s="96"/>
      <c r="E53" s="97"/>
      <c r="F53" s="96"/>
      <c r="G53" s="98"/>
      <c r="H53" s="98"/>
      <c r="I53" s="98"/>
      <c r="J53" s="98"/>
      <c r="K53" s="101"/>
      <c r="L53" s="92"/>
      <c r="M53" s="92"/>
      <c r="N53" s="93"/>
      <c r="O53" s="85"/>
    </row>
    <row r="54" spans="2:15" ht="12.75">
      <c r="B54" s="86"/>
      <c r="C54" s="87"/>
      <c r="D54" s="88"/>
      <c r="E54" s="89"/>
      <c r="F54" s="88"/>
      <c r="G54" s="90"/>
      <c r="H54" s="90"/>
      <c r="I54" s="90"/>
      <c r="J54" s="90"/>
      <c r="K54" s="87"/>
      <c r="L54" s="92"/>
      <c r="M54" s="92"/>
      <c r="N54" s="93"/>
      <c r="O54" s="85"/>
    </row>
    <row r="55" spans="2:15" ht="12.75">
      <c r="B55" s="94"/>
      <c r="C55" s="95"/>
      <c r="D55" s="96"/>
      <c r="E55" s="97"/>
      <c r="F55" s="96"/>
      <c r="G55" s="98"/>
      <c r="H55" s="98"/>
      <c r="I55" s="98"/>
      <c r="J55" s="98"/>
      <c r="K55" s="101"/>
      <c r="L55" s="92"/>
      <c r="M55" s="92"/>
      <c r="N55" s="93"/>
      <c r="O55" s="85"/>
    </row>
    <row r="56" spans="1:15" ht="12.75">
      <c r="A56" t="s">
        <v>51</v>
      </c>
      <c r="B56" s="102"/>
      <c r="C56" s="103"/>
      <c r="D56" s="104"/>
      <c r="E56" s="105"/>
      <c r="F56" s="104"/>
      <c r="G56" s="106"/>
      <c r="H56" s="106"/>
      <c r="I56" s="106"/>
      <c r="J56" s="106"/>
      <c r="K56" s="107"/>
      <c r="L56" s="108"/>
      <c r="M56" s="109"/>
      <c r="N56" s="110"/>
      <c r="O56" s="111"/>
    </row>
  </sheetData>
  <sheetProtection selectLockedCells="1" selectUnlockedCells="1"/>
  <mergeCells count="1">
    <mergeCell ref="B4:F4"/>
  </mergeCells>
  <conditionalFormatting sqref="B6:B60 C7:C60 D6:F60 G7:I60 J7:J59 K7:K56">
    <cfRule type="cellIs" priority="1" dxfId="1" operator="lessThan" stopIfTrue="1">
      <formula>6</formula>
    </cfRule>
  </conditionalFormatting>
  <conditionalFormatting sqref="L7:N56 P4">
    <cfRule type="cellIs" priority="2" dxfId="2" operator="greaterThan" stopIfTrue="1">
      <formula>5.9</formula>
    </cfRule>
  </conditionalFormatting>
  <conditionalFormatting sqref="O7:P41">
    <cfRule type="cellIs" priority="3" dxfId="1" operator="lessThan" stopIfTrue="1">
      <formula>6</formula>
    </cfRule>
  </conditionalFormatting>
  <printOptions/>
  <pageMargins left="0.5118055555555555" right="0.5118055555555555" top="0.7875" bottom="0.78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Y66"/>
  <sheetViews>
    <sheetView zoomScale="90" zoomScaleNormal="90" workbookViewId="0" topLeftCell="A1">
      <selection activeCell="L5" sqref="L5"/>
    </sheetView>
  </sheetViews>
  <sheetFormatPr defaultColWidth="9.140625" defaultRowHeight="15"/>
  <cols>
    <col min="1" max="1" width="3.00390625" style="0" customWidth="1"/>
    <col min="3" max="3" width="34.8515625" style="0" customWidth="1"/>
    <col min="4" max="4" width="11.57421875" style="0" customWidth="1"/>
    <col min="5" max="7" width="0" style="0" hidden="1" customWidth="1"/>
    <col min="8" max="8" width="5.140625" style="112" customWidth="1"/>
    <col min="9" max="9" width="0" style="112" hidden="1" customWidth="1"/>
    <col min="10" max="10" width="5.00390625" style="112" customWidth="1"/>
    <col min="11" max="11" width="0" style="112" hidden="1" customWidth="1"/>
    <col min="12" max="12" width="5.140625" style="112" customWidth="1"/>
    <col min="13" max="13" width="0" style="112" hidden="1" customWidth="1"/>
    <col min="14" max="14" width="6.28125" style="112" customWidth="1"/>
    <col min="15" max="15" width="0" style="112" hidden="1" customWidth="1"/>
    <col min="16" max="16" width="5.421875" style="112" customWidth="1"/>
    <col min="17" max="17" width="0" style="112" hidden="1" customWidth="1"/>
    <col min="18" max="19" width="7.140625" style="112" customWidth="1"/>
    <col min="20" max="20" width="8.57421875" style="0" customWidth="1"/>
    <col min="21" max="21" width="9.28125" style="0" customWidth="1"/>
    <col min="22" max="22" width="11.28125" style="0" customWidth="1"/>
    <col min="24" max="24" width="0" style="0" hidden="1" customWidth="1"/>
    <col min="25" max="25" width="12.140625" style="0" customWidth="1"/>
    <col min="256" max="16384" width="11.57421875" style="0" customWidth="1"/>
  </cols>
  <sheetData>
    <row r="1" spans="19:21" ht="12.75">
      <c r="S1" s="55"/>
      <c r="T1" s="55"/>
      <c r="U1" s="55"/>
    </row>
    <row r="2" spans="19:21" ht="12.75">
      <c r="S2" s="55"/>
      <c r="T2" s="55"/>
      <c r="U2" s="55"/>
    </row>
    <row r="4" spans="2:22" ht="27" customHeight="1">
      <c r="B4" s="113" t="s">
        <v>52</v>
      </c>
      <c r="C4" s="113"/>
      <c r="D4" s="113"/>
      <c r="E4" s="113"/>
      <c r="F4" s="113"/>
      <c r="G4" s="113"/>
      <c r="H4" s="114" t="s">
        <v>30</v>
      </c>
      <c r="I4" s="114"/>
      <c r="J4" s="114" t="s">
        <v>31</v>
      </c>
      <c r="K4" s="114"/>
      <c r="L4" s="114" t="s">
        <v>32</v>
      </c>
      <c r="M4" s="114"/>
      <c r="N4" s="114" t="s">
        <v>33</v>
      </c>
      <c r="O4" s="114"/>
      <c r="P4" s="114" t="s">
        <v>53</v>
      </c>
      <c r="Q4" s="114" t="s">
        <v>54</v>
      </c>
      <c r="R4" s="115" t="s">
        <v>34</v>
      </c>
      <c r="S4" s="115" t="s">
        <v>55</v>
      </c>
      <c r="T4" s="115" t="s">
        <v>37</v>
      </c>
      <c r="U4" s="115" t="s">
        <v>56</v>
      </c>
      <c r="V4" s="116" t="s">
        <v>38</v>
      </c>
    </row>
    <row r="5" spans="2:22" ht="12.75">
      <c r="B5" s="62" t="s">
        <v>39</v>
      </c>
      <c r="C5" s="63" t="s">
        <v>40</v>
      </c>
      <c r="D5" s="64"/>
      <c r="E5" s="64"/>
      <c r="F5" s="64"/>
      <c r="G5" s="64"/>
      <c r="H5" s="64">
        <v>10</v>
      </c>
      <c r="I5" s="64"/>
      <c r="J5" s="64">
        <v>10</v>
      </c>
      <c r="K5" s="64"/>
      <c r="L5" s="64">
        <v>10</v>
      </c>
      <c r="M5" s="64"/>
      <c r="N5" s="64">
        <v>10</v>
      </c>
      <c r="O5" s="64"/>
      <c r="P5" s="64">
        <v>4</v>
      </c>
      <c r="Q5" s="64"/>
      <c r="R5" s="67">
        <f>18*6</f>
        <v>108</v>
      </c>
      <c r="S5" s="117">
        <f>(H5+J5+L5+N5+O5+P5+Q5)/4.4</f>
        <v>10</v>
      </c>
      <c r="T5" s="67"/>
      <c r="U5" s="67"/>
      <c r="V5" s="70"/>
    </row>
    <row r="6" spans="2:22" ht="12.75">
      <c r="B6" s="62" t="s">
        <v>41</v>
      </c>
      <c r="C6" s="71" t="s">
        <v>42</v>
      </c>
      <c r="D6" s="72" t="s">
        <v>43</v>
      </c>
      <c r="E6" s="72" t="s">
        <v>44</v>
      </c>
      <c r="F6" s="72" t="s">
        <v>45</v>
      </c>
      <c r="G6" s="72"/>
      <c r="H6" s="118">
        <v>14</v>
      </c>
      <c r="I6" s="118"/>
      <c r="J6" s="118">
        <v>16</v>
      </c>
      <c r="K6" s="118"/>
      <c r="L6" s="118">
        <v>19</v>
      </c>
      <c r="M6" s="118"/>
      <c r="N6" s="118">
        <v>21</v>
      </c>
      <c r="O6" s="118"/>
      <c r="P6" s="118"/>
      <c r="Q6" s="118"/>
      <c r="R6" s="67">
        <f>25*R5/100</f>
        <v>27</v>
      </c>
      <c r="S6" s="119">
        <f>(H6+J6+L6+N6+O6+P6+Q6)/4.4</f>
        <v>15.909090909090908</v>
      </c>
      <c r="T6" s="120"/>
      <c r="U6" s="120"/>
      <c r="V6" s="121"/>
    </row>
    <row r="7" spans="1:22" ht="12.75">
      <c r="A7">
        <v>1</v>
      </c>
      <c r="B7" s="76" t="s">
        <v>57</v>
      </c>
      <c r="C7" s="77" t="s">
        <v>58</v>
      </c>
      <c r="D7" s="78" t="s">
        <v>59</v>
      </c>
      <c r="E7" s="79">
        <v>93</v>
      </c>
      <c r="F7" s="78" t="s">
        <v>60</v>
      </c>
      <c r="G7" s="80"/>
      <c r="H7" s="122"/>
      <c r="I7" s="122"/>
      <c r="J7" s="123" t="s">
        <v>61</v>
      </c>
      <c r="K7" s="123"/>
      <c r="L7" s="122"/>
      <c r="M7" s="122"/>
      <c r="N7" s="122" t="s">
        <v>51</v>
      </c>
      <c r="O7" s="122"/>
      <c r="P7" s="122"/>
      <c r="Q7" s="122"/>
      <c r="R7" s="124">
        <f>SUM(O7:Q7)</f>
        <v>0</v>
      </c>
      <c r="S7" s="119" t="e">
        <f>(H7+J7+L7+N7+O7+P7+Q7)/4.4</f>
        <v>#VALUE!</v>
      </c>
      <c r="T7" s="119"/>
      <c r="U7" s="125"/>
      <c r="V7" s="126" t="e">
        <f>IF(U7="",IF(S7&gt;=6,"Aprovado","Reprovado Nota"),IF(U7&gt;=6,"Aprovado Exame","Reprovado  Nota"))</f>
        <v>#VALUE!</v>
      </c>
    </row>
    <row r="8" spans="1:22" ht="12.75">
      <c r="A8">
        <v>2</v>
      </c>
      <c r="B8" s="86" t="s">
        <v>62</v>
      </c>
      <c r="C8" s="87" t="s">
        <v>63</v>
      </c>
      <c r="D8" s="88" t="s">
        <v>59</v>
      </c>
      <c r="E8" s="89">
        <v>93</v>
      </c>
      <c r="F8" s="88" t="s">
        <v>64</v>
      </c>
      <c r="G8" s="90"/>
      <c r="H8" s="127"/>
      <c r="I8" s="127"/>
      <c r="J8" s="127"/>
      <c r="K8" s="127"/>
      <c r="L8" s="127"/>
      <c r="M8" s="127"/>
      <c r="N8" s="127" t="s">
        <v>51</v>
      </c>
      <c r="O8" s="127"/>
      <c r="P8" s="127"/>
      <c r="Q8" s="127"/>
      <c r="R8" s="128">
        <f>SUM(O8:Q8)</f>
        <v>0</v>
      </c>
      <c r="S8" s="119" t="e">
        <f>(H8+J8+L8+N8+O8+P8+Q8)/4.4</f>
        <v>#VALUE!</v>
      </c>
      <c r="T8" s="119"/>
      <c r="U8" s="125"/>
      <c r="V8" s="126" t="e">
        <f>IF(U8="",IF(S8&gt;=6,"Aprovado","Reprovado Nota"),IF(U8&gt;=6,"Aprovado Exame","Reprovado  Nota"))</f>
        <v>#VALUE!</v>
      </c>
    </row>
    <row r="9" spans="1:25" ht="12.75">
      <c r="A9">
        <v>3</v>
      </c>
      <c r="B9" s="94" t="s">
        <v>65</v>
      </c>
      <c r="C9" s="95" t="s">
        <v>66</v>
      </c>
      <c r="D9" s="96" t="s">
        <v>59</v>
      </c>
      <c r="E9" s="97">
        <v>93</v>
      </c>
      <c r="F9" s="96" t="s">
        <v>67</v>
      </c>
      <c r="G9" s="98"/>
      <c r="H9" s="123"/>
      <c r="I9" s="123"/>
      <c r="J9" s="123"/>
      <c r="K9" s="123"/>
      <c r="L9" s="123"/>
      <c r="M9" s="123"/>
      <c r="N9" s="123" t="s">
        <v>51</v>
      </c>
      <c r="O9" s="123"/>
      <c r="P9" s="123"/>
      <c r="Q9" s="123"/>
      <c r="R9" s="129">
        <f>SUM(O9:Q9)</f>
        <v>0</v>
      </c>
      <c r="S9" s="119" t="e">
        <f>(H9+J9+L9+N9+O9+P9+Q9)/4.4</f>
        <v>#VALUE!</v>
      </c>
      <c r="T9" s="119"/>
      <c r="U9" s="125"/>
      <c r="V9" s="126" t="e">
        <f>IF(U9="",IF(S9&gt;=6,"Aprovado","Reprovado Nota"),IF(U9&gt;=6,"Aprovado Exame","Reprovado  Nota"))</f>
        <v>#VALUE!</v>
      </c>
      <c r="Y9" s="130"/>
    </row>
    <row r="10" spans="1:22" ht="12.75">
      <c r="A10">
        <v>4</v>
      </c>
      <c r="B10" s="86" t="s">
        <v>68</v>
      </c>
      <c r="C10" s="87" t="s">
        <v>69</v>
      </c>
      <c r="D10" s="88" t="s">
        <v>59</v>
      </c>
      <c r="E10" s="89">
        <v>93</v>
      </c>
      <c r="F10" s="88" t="s">
        <v>70</v>
      </c>
      <c r="G10" s="90"/>
      <c r="H10" s="127"/>
      <c r="I10" s="127"/>
      <c r="J10" s="127" t="s">
        <v>61</v>
      </c>
      <c r="K10" s="127"/>
      <c r="L10" s="127"/>
      <c r="M10" s="127"/>
      <c r="N10" s="127" t="s">
        <v>51</v>
      </c>
      <c r="O10" s="127"/>
      <c r="P10" s="127"/>
      <c r="Q10" s="127"/>
      <c r="R10" s="128">
        <f>SUM(O10:Q10)</f>
        <v>0</v>
      </c>
      <c r="S10" s="119" t="e">
        <f>(H10+J10+L10+N10+O10+P10+Q10)/4.4</f>
        <v>#VALUE!</v>
      </c>
      <c r="T10" s="119"/>
      <c r="U10" s="125"/>
      <c r="V10" s="126" t="e">
        <f>IF(U10="",IF(S10&gt;=6,"Aprovado","Reprovado Nota"),IF(U10&gt;=6,"Aprovado Exame","Reprovado  Nota"))</f>
        <v>#VALUE!</v>
      </c>
    </row>
    <row r="11" spans="1:22" ht="12.75">
      <c r="A11">
        <v>5</v>
      </c>
      <c r="B11" s="94" t="s">
        <v>71</v>
      </c>
      <c r="C11" s="95" t="s">
        <v>72</v>
      </c>
      <c r="D11" s="96" t="s">
        <v>59</v>
      </c>
      <c r="E11" s="97">
        <v>93</v>
      </c>
      <c r="F11" s="96" t="s">
        <v>73</v>
      </c>
      <c r="G11" s="98"/>
      <c r="H11" s="123"/>
      <c r="I11" s="123"/>
      <c r="J11" s="123" t="s">
        <v>61</v>
      </c>
      <c r="K11" s="123"/>
      <c r="L11" s="123"/>
      <c r="M11" s="123"/>
      <c r="N11" s="123" t="s">
        <v>51</v>
      </c>
      <c r="O11" s="123"/>
      <c r="P11" s="123"/>
      <c r="Q11" s="123"/>
      <c r="R11" s="129">
        <f>SUM(O11:Q11)</f>
        <v>0</v>
      </c>
      <c r="S11" s="119" t="e">
        <f>(H11+J11+L11+N11+O11+P11+Q11)/4.4</f>
        <v>#VALUE!</v>
      </c>
      <c r="T11" s="119"/>
      <c r="U11" s="125"/>
      <c r="V11" s="126" t="e">
        <f>IF(U11="",IF(S11&gt;=6,"Aprovado","Reprovado Nota"),IF(U11&gt;=6,"Aprovado Exame","Reprovado  Nota"))</f>
        <v>#VALUE!</v>
      </c>
    </row>
    <row r="12" spans="1:24" ht="12.75">
      <c r="A12">
        <v>6</v>
      </c>
      <c r="B12" s="86" t="s">
        <v>74</v>
      </c>
      <c r="C12" s="87" t="s">
        <v>75</v>
      </c>
      <c r="D12" s="88" t="s">
        <v>59</v>
      </c>
      <c r="E12" s="89">
        <v>93</v>
      </c>
      <c r="F12" s="88" t="s">
        <v>76</v>
      </c>
      <c r="G12" s="90"/>
      <c r="H12" s="127"/>
      <c r="I12" s="127"/>
      <c r="J12" s="127"/>
      <c r="K12" s="127"/>
      <c r="L12" s="127"/>
      <c r="M12" s="127"/>
      <c r="N12" s="127" t="s">
        <v>51</v>
      </c>
      <c r="O12" s="127"/>
      <c r="P12" s="127"/>
      <c r="Q12" s="127"/>
      <c r="R12" s="128">
        <f>SUM(O12:Q12)</f>
        <v>0</v>
      </c>
      <c r="S12" s="119" t="e">
        <f>(H12+J12+L12+N12+O12+P12+Q12)/4.4</f>
        <v>#VALUE!</v>
      </c>
      <c r="T12" s="119"/>
      <c r="U12" s="125"/>
      <c r="V12" s="126" t="e">
        <f>IF(U12="",IF(S12&gt;=6,"Aprovado","Reprovado Nota"),IF(U12&gt;=6,"Aprovado Exame","Reprovado  Nota"))</f>
        <v>#VALUE!</v>
      </c>
      <c r="X12">
        <v>2</v>
      </c>
    </row>
    <row r="13" spans="1:24" ht="12.75">
      <c r="A13">
        <v>7</v>
      </c>
      <c r="B13" s="94" t="s">
        <v>77</v>
      </c>
      <c r="C13" s="95" t="s">
        <v>78</v>
      </c>
      <c r="D13" s="96" t="s">
        <v>59</v>
      </c>
      <c r="E13" s="97">
        <v>93</v>
      </c>
      <c r="F13" s="96" t="s">
        <v>79</v>
      </c>
      <c r="G13" s="98"/>
      <c r="H13" s="123"/>
      <c r="I13" s="123"/>
      <c r="J13" s="123" t="s">
        <v>61</v>
      </c>
      <c r="K13" s="123"/>
      <c r="L13" s="123"/>
      <c r="M13" s="123"/>
      <c r="N13" s="123" t="s">
        <v>51</v>
      </c>
      <c r="O13" s="123"/>
      <c r="P13" s="123"/>
      <c r="Q13" s="123"/>
      <c r="R13" s="129">
        <f>SUM(O13:Q13)</f>
        <v>0</v>
      </c>
      <c r="S13" s="119" t="e">
        <f>(H13+J13+L13+N13+O13+P13+Q13)/4.4</f>
        <v>#VALUE!</v>
      </c>
      <c r="T13" s="119"/>
      <c r="U13" s="125"/>
      <c r="V13" s="126" t="e">
        <f>IF(U13="",IF(S13&gt;=6,"Aprovado","Reprovado Nota"),IF(U13&gt;=6,"Aprovado Exame","Reprovado  Nota"))</f>
        <v>#VALUE!</v>
      </c>
      <c r="X13">
        <v>58</v>
      </c>
    </row>
    <row r="14" spans="1:22" ht="12.75">
      <c r="A14">
        <v>8</v>
      </c>
      <c r="B14" s="86" t="s">
        <v>80</v>
      </c>
      <c r="C14" s="87" t="s">
        <v>81</v>
      </c>
      <c r="D14" s="88" t="s">
        <v>82</v>
      </c>
      <c r="E14" s="89">
        <v>93</v>
      </c>
      <c r="F14" s="88" t="s">
        <v>83</v>
      </c>
      <c r="G14" s="90"/>
      <c r="H14" s="127"/>
      <c r="I14" s="127"/>
      <c r="J14" s="127" t="s">
        <v>61</v>
      </c>
      <c r="K14" s="127"/>
      <c r="L14" s="127"/>
      <c r="M14" s="127"/>
      <c r="N14" s="127"/>
      <c r="O14" s="127"/>
      <c r="P14" s="127"/>
      <c r="Q14" s="127"/>
      <c r="R14" s="128">
        <f>SUM(O14:Q14)</f>
        <v>0</v>
      </c>
      <c r="S14" s="119" t="e">
        <f>(H14+J14+L14+N14+O14+P14+Q14)/4.4</f>
        <v>#VALUE!</v>
      </c>
      <c r="T14" s="119"/>
      <c r="U14" s="125"/>
      <c r="V14" s="126" t="e">
        <f>IF(U14="",IF(S14&gt;=6,"Aprovado","Reprovado Nota"),IF(U14&gt;=6,"Aprovado Exame","Reprovado  Nota"))</f>
        <v>#VALUE!</v>
      </c>
    </row>
    <row r="15" spans="1:24" ht="12.75">
      <c r="A15">
        <v>9</v>
      </c>
      <c r="B15" s="94" t="s">
        <v>84</v>
      </c>
      <c r="C15" s="95" t="s">
        <v>85</v>
      </c>
      <c r="D15" s="96" t="s">
        <v>59</v>
      </c>
      <c r="E15" s="97">
        <v>93</v>
      </c>
      <c r="F15" s="96" t="s">
        <v>86</v>
      </c>
      <c r="G15" s="98"/>
      <c r="H15" s="123" t="s">
        <v>61</v>
      </c>
      <c r="I15" s="123"/>
      <c r="J15" s="123" t="s">
        <v>61</v>
      </c>
      <c r="K15" s="123"/>
      <c r="L15" s="123" t="s">
        <v>61</v>
      </c>
      <c r="M15" s="123"/>
      <c r="N15" s="123"/>
      <c r="O15" s="123"/>
      <c r="P15" s="123"/>
      <c r="Q15" s="123"/>
      <c r="R15" s="129">
        <f>SUM(O15:Q15)</f>
        <v>0</v>
      </c>
      <c r="S15" s="119" t="e">
        <f>(H15+J15+L15+N15+O15+P15+Q15)/4.4</f>
        <v>#VALUE!</v>
      </c>
      <c r="T15" s="119"/>
      <c r="U15" s="125"/>
      <c r="V15" s="126" t="e">
        <f>IF(U15="",IF(S15&gt;=6,"Aprovado","Reprovado Nota"),IF(U15&gt;=6,"Aprovado Exame","Reprovado  Nota"))</f>
        <v>#VALUE!</v>
      </c>
      <c r="X15">
        <v>58</v>
      </c>
    </row>
    <row r="16" spans="1:24" ht="12.75">
      <c r="A16">
        <v>10</v>
      </c>
      <c r="B16" s="86" t="s">
        <v>87</v>
      </c>
      <c r="C16" s="87" t="s">
        <v>88</v>
      </c>
      <c r="D16" s="88" t="s">
        <v>59</v>
      </c>
      <c r="E16" s="89">
        <v>93</v>
      </c>
      <c r="F16" s="88" t="s">
        <v>89</v>
      </c>
      <c r="G16" s="90"/>
      <c r="H16" s="127"/>
      <c r="I16" s="127"/>
      <c r="J16" s="127"/>
      <c r="K16" s="127"/>
      <c r="L16" s="127"/>
      <c r="M16" s="127"/>
      <c r="N16" s="127" t="s">
        <v>51</v>
      </c>
      <c r="O16" s="127"/>
      <c r="P16" s="127"/>
      <c r="Q16" s="127"/>
      <c r="R16" s="128">
        <f>SUM(O16:Q16)</f>
        <v>0</v>
      </c>
      <c r="S16" s="119" t="e">
        <f>(H16+J16+L16+N16+O16+P16+Q16)/4.4</f>
        <v>#VALUE!</v>
      </c>
      <c r="T16" s="119"/>
      <c r="U16" s="125"/>
      <c r="V16" s="126" t="e">
        <f>IF(U16="",IF(S16&gt;=6,"Aprovado","Reprovado Nota"),IF(U16&gt;=6,"Aprovado Exame","Reprovado  Nota"))</f>
        <v>#VALUE!</v>
      </c>
      <c r="X16">
        <v>60</v>
      </c>
    </row>
    <row r="17" spans="1:25" ht="12.75">
      <c r="A17">
        <v>11</v>
      </c>
      <c r="B17" s="94" t="s">
        <v>90</v>
      </c>
      <c r="C17" s="95" t="s">
        <v>91</v>
      </c>
      <c r="D17" s="96" t="s">
        <v>59</v>
      </c>
      <c r="E17" s="97">
        <v>93</v>
      </c>
      <c r="F17" s="96" t="s">
        <v>92</v>
      </c>
      <c r="G17" s="98"/>
      <c r="H17" s="123"/>
      <c r="I17" s="123"/>
      <c r="J17" s="123"/>
      <c r="K17" s="123"/>
      <c r="L17" s="123"/>
      <c r="M17" s="123"/>
      <c r="N17" s="123" t="s">
        <v>51</v>
      </c>
      <c r="O17" s="123"/>
      <c r="P17" s="123"/>
      <c r="Q17" s="123"/>
      <c r="R17" s="129">
        <f>SUM(O17:Q17)</f>
        <v>0</v>
      </c>
      <c r="S17" s="119" t="e">
        <f>(H17+J17+L17+N17+O17+P17+Q17)/4.4</f>
        <v>#VALUE!</v>
      </c>
      <c r="T17" s="119"/>
      <c r="U17" s="125"/>
      <c r="V17" s="126" t="e">
        <f>IF(U17="",IF(S17&gt;=6,"Aprovado","Reprovado Nota"),IF(U17&gt;=6,"Aprovado Exame","Reprovado  Nota"))</f>
        <v>#VALUE!</v>
      </c>
      <c r="X17">
        <v>10</v>
      </c>
      <c r="Y17" s="100"/>
    </row>
    <row r="18" spans="1:24" ht="12.75">
      <c r="A18">
        <v>12</v>
      </c>
      <c r="B18" s="86" t="s">
        <v>93</v>
      </c>
      <c r="C18" s="87" t="s">
        <v>94</v>
      </c>
      <c r="D18" s="88" t="s">
        <v>59</v>
      </c>
      <c r="E18" s="89">
        <v>93</v>
      </c>
      <c r="F18" s="88" t="s">
        <v>95</v>
      </c>
      <c r="G18" s="90"/>
      <c r="H18" s="127"/>
      <c r="I18" s="127"/>
      <c r="J18" s="127"/>
      <c r="K18" s="127"/>
      <c r="L18" s="127"/>
      <c r="M18" s="127"/>
      <c r="N18" s="127" t="s">
        <v>51</v>
      </c>
      <c r="O18" s="127"/>
      <c r="P18" s="127"/>
      <c r="Q18" s="127"/>
      <c r="R18" s="128">
        <f>SUM(O18:Q18)</f>
        <v>0</v>
      </c>
      <c r="S18" s="119" t="e">
        <f>(H18+J18+L18+N18+O18+P18+Q18)/4.4</f>
        <v>#VALUE!</v>
      </c>
      <c r="T18" s="119"/>
      <c r="U18" s="125"/>
      <c r="V18" s="126" t="e">
        <f>IF(U18="",IF(S18&gt;=6,"Aprovado","Reprovado Nota"),IF(U18&gt;=6,"Aprovado Exame","Reprovado  Nota"))</f>
        <v>#VALUE!</v>
      </c>
      <c r="X18">
        <v>10</v>
      </c>
    </row>
    <row r="19" spans="1:24" ht="12.75">
      <c r="A19">
        <v>13</v>
      </c>
      <c r="B19" s="94" t="s">
        <v>96</v>
      </c>
      <c r="C19" s="95" t="s">
        <v>97</v>
      </c>
      <c r="D19" s="96" t="s">
        <v>59</v>
      </c>
      <c r="E19" s="97">
        <v>93</v>
      </c>
      <c r="F19" s="96" t="s">
        <v>98</v>
      </c>
      <c r="G19" s="98"/>
      <c r="H19" s="123"/>
      <c r="I19" s="123"/>
      <c r="J19" s="123"/>
      <c r="K19" s="123"/>
      <c r="L19" s="123"/>
      <c r="M19" s="123"/>
      <c r="N19" s="123" t="s">
        <v>51</v>
      </c>
      <c r="O19" s="123"/>
      <c r="P19" s="123"/>
      <c r="Q19" s="123"/>
      <c r="R19" s="129">
        <f>SUM(O19:Q19)</f>
        <v>0</v>
      </c>
      <c r="S19" s="119" t="e">
        <f>(H19+J19+L19+N19+O19+P19+Q19)/4.4</f>
        <v>#VALUE!</v>
      </c>
      <c r="T19" s="119"/>
      <c r="U19" s="125"/>
      <c r="V19" s="126" t="e">
        <f>IF(U19="",IF(S19&gt;=6,"Aprovado","Reprovado Nota"),IF(U19&gt;=6,"Aprovado Exame","Reprovado  Nota"))</f>
        <v>#VALUE!</v>
      </c>
      <c r="X19">
        <v>60</v>
      </c>
    </row>
    <row r="20" spans="1:22" ht="12.75">
      <c r="A20">
        <v>14</v>
      </c>
      <c r="B20" s="86" t="s">
        <v>99</v>
      </c>
      <c r="C20" s="87" t="s">
        <v>100</v>
      </c>
      <c r="D20" s="88" t="s">
        <v>59</v>
      </c>
      <c r="E20" s="89">
        <v>93</v>
      </c>
      <c r="F20" s="88" t="s">
        <v>101</v>
      </c>
      <c r="G20" s="90"/>
      <c r="H20" s="127"/>
      <c r="I20" s="127"/>
      <c r="J20" s="127" t="s">
        <v>61</v>
      </c>
      <c r="K20" s="127"/>
      <c r="L20" s="127"/>
      <c r="M20" s="127"/>
      <c r="N20" s="127" t="s">
        <v>51</v>
      </c>
      <c r="O20" s="127"/>
      <c r="P20" s="127"/>
      <c r="Q20" s="127"/>
      <c r="R20" s="128">
        <f>SUM(O20:Q20)</f>
        <v>0</v>
      </c>
      <c r="S20" s="119" t="e">
        <f>(H20+J20+L20+N20+O20+P20+Q20)/4.4</f>
        <v>#VALUE!</v>
      </c>
      <c r="T20" s="119"/>
      <c r="U20" s="125"/>
      <c r="V20" s="126" t="e">
        <f>IF(U20="",IF(S20&gt;=6,"Aprovado","Reprovado Nota"),IF(U20&gt;=6,"Aprovado Exame","Reprovado  Nota"))</f>
        <v>#VALUE!</v>
      </c>
    </row>
    <row r="21" spans="1:22" ht="12.75">
      <c r="A21">
        <v>15</v>
      </c>
      <c r="B21" s="94" t="s">
        <v>102</v>
      </c>
      <c r="C21" s="95" t="s">
        <v>103</v>
      </c>
      <c r="D21" s="96" t="s">
        <v>59</v>
      </c>
      <c r="E21" s="97">
        <v>93</v>
      </c>
      <c r="F21" s="96" t="s">
        <v>104</v>
      </c>
      <c r="G21" s="98"/>
      <c r="H21" s="123"/>
      <c r="I21" s="123"/>
      <c r="J21" s="123" t="s">
        <v>61</v>
      </c>
      <c r="K21" s="123"/>
      <c r="L21" s="123"/>
      <c r="M21" s="123"/>
      <c r="N21" s="123"/>
      <c r="O21" s="123"/>
      <c r="P21" s="123"/>
      <c r="Q21" s="123"/>
      <c r="R21" s="129">
        <f>SUM(O21:Q21)</f>
        <v>0</v>
      </c>
      <c r="S21" s="119" t="e">
        <f>(H21+J21+L21+N21+O21+P21+Q21)/4.4</f>
        <v>#VALUE!</v>
      </c>
      <c r="T21" s="119"/>
      <c r="U21" s="125"/>
      <c r="V21" s="126" t="e">
        <f>IF(U21="",IF(S21&gt;=6,"Aprovado","Reprovado Nota"),IF(U21&gt;=6,"Aprovado Exame","Reprovado  Nota"))</f>
        <v>#VALUE!</v>
      </c>
    </row>
    <row r="22" spans="1:24" ht="12.75">
      <c r="A22">
        <v>16</v>
      </c>
      <c r="B22" s="86" t="s">
        <v>105</v>
      </c>
      <c r="C22" s="87" t="s">
        <v>106</v>
      </c>
      <c r="D22" s="88" t="s">
        <v>59</v>
      </c>
      <c r="E22" s="89">
        <v>93</v>
      </c>
      <c r="F22" s="88" t="s">
        <v>107</v>
      </c>
      <c r="G22" s="90"/>
      <c r="H22" s="127"/>
      <c r="I22" s="127"/>
      <c r="J22" s="127"/>
      <c r="K22" s="127"/>
      <c r="L22" s="127"/>
      <c r="M22" s="127"/>
      <c r="N22" s="127" t="s">
        <v>51</v>
      </c>
      <c r="O22" s="127"/>
      <c r="P22" s="127"/>
      <c r="Q22" s="127"/>
      <c r="R22" s="128">
        <f>SUM(O22:Q22)</f>
        <v>0</v>
      </c>
      <c r="S22" s="119" t="e">
        <f>(H22+J22+L22+N22+O22+P22+Q22)/4.4</f>
        <v>#VALUE!</v>
      </c>
      <c r="T22" s="119"/>
      <c r="U22" s="125"/>
      <c r="V22" s="126" t="e">
        <f>IF(U22="",IF(S22&gt;=6,"Aprovado","Reprovado Nota"),IF(U22&gt;=6,"Aprovado Exame","Reprovado  Nota"))</f>
        <v>#VALUE!</v>
      </c>
      <c r="X22">
        <v>4</v>
      </c>
    </row>
    <row r="23" spans="1:24" ht="12.75">
      <c r="A23">
        <v>17</v>
      </c>
      <c r="B23" s="94" t="s">
        <v>108</v>
      </c>
      <c r="C23" s="95" t="s">
        <v>109</v>
      </c>
      <c r="D23" s="96" t="s">
        <v>59</v>
      </c>
      <c r="E23" s="97">
        <v>93</v>
      </c>
      <c r="F23" s="96" t="s">
        <v>110</v>
      </c>
      <c r="G23" s="98"/>
      <c r="H23" s="123"/>
      <c r="I23" s="123"/>
      <c r="J23" s="123"/>
      <c r="K23" s="123"/>
      <c r="L23" s="123"/>
      <c r="M23" s="123"/>
      <c r="N23" s="123" t="s">
        <v>51</v>
      </c>
      <c r="O23" s="123"/>
      <c r="P23" s="123"/>
      <c r="Q23" s="123"/>
      <c r="R23" s="129">
        <f>SUM(O23:Q23)</f>
        <v>0</v>
      </c>
      <c r="S23" s="119" t="e">
        <f>(H23+J23+L23+N23+O23+P23+Q23)/4.4</f>
        <v>#VALUE!</v>
      </c>
      <c r="T23" s="119"/>
      <c r="U23" s="125"/>
      <c r="V23" s="126" t="e">
        <f>IF(U23="",IF(S23&gt;=6,"Aprovado","Reprovado Nota"),IF(U23&gt;=6,"Aprovado Exame","Reprovado  Nota"))</f>
        <v>#VALUE!</v>
      </c>
      <c r="X23">
        <v>10</v>
      </c>
    </row>
    <row r="24" spans="1:22" ht="12.75">
      <c r="A24">
        <v>18</v>
      </c>
      <c r="B24" s="86" t="s">
        <v>111</v>
      </c>
      <c r="C24" s="87" t="s">
        <v>112</v>
      </c>
      <c r="D24" s="88" t="s">
        <v>59</v>
      </c>
      <c r="E24" s="89">
        <v>93</v>
      </c>
      <c r="F24" s="88" t="s">
        <v>113</v>
      </c>
      <c r="G24" s="90"/>
      <c r="H24" s="127"/>
      <c r="I24" s="127"/>
      <c r="J24" s="127"/>
      <c r="K24" s="127"/>
      <c r="L24" s="127"/>
      <c r="M24" s="127"/>
      <c r="N24" s="127" t="s">
        <v>51</v>
      </c>
      <c r="O24" s="127"/>
      <c r="P24" s="127"/>
      <c r="Q24" s="127"/>
      <c r="R24" s="128">
        <f>SUM(O24:Q24)</f>
        <v>0</v>
      </c>
      <c r="S24" s="119" t="e">
        <f>(H24+J24+L24+N24+O24+P24+Q24)/4.4</f>
        <v>#VALUE!</v>
      </c>
      <c r="T24" s="119"/>
      <c r="U24" s="125"/>
      <c r="V24" s="126" t="e">
        <f>IF(U24="",IF(S24&gt;=6,"Aprovado","Reprovado Nota"),IF(U24&gt;=6,"Aprovado Exame","Reprovado  Nota"))</f>
        <v>#VALUE!</v>
      </c>
    </row>
    <row r="25" spans="1:24" ht="12.75">
      <c r="A25">
        <v>19</v>
      </c>
      <c r="B25" s="94" t="s">
        <v>114</v>
      </c>
      <c r="C25" s="95" t="s">
        <v>115</v>
      </c>
      <c r="D25" s="96" t="s">
        <v>116</v>
      </c>
      <c r="E25" s="97">
        <v>93</v>
      </c>
      <c r="F25" s="96" t="s">
        <v>117</v>
      </c>
      <c r="G25" s="98"/>
      <c r="H25" s="123"/>
      <c r="I25" s="123"/>
      <c r="J25" s="123" t="s">
        <v>61</v>
      </c>
      <c r="K25" s="123"/>
      <c r="L25" s="123" t="s">
        <v>61</v>
      </c>
      <c r="M25" s="123"/>
      <c r="N25" s="123" t="s">
        <v>51</v>
      </c>
      <c r="O25" s="123"/>
      <c r="P25" s="123"/>
      <c r="Q25" s="123"/>
      <c r="R25" s="129">
        <f>SUM(O25:Q25)</f>
        <v>0</v>
      </c>
      <c r="S25" s="119" t="e">
        <f>(H25+J25+L25+N25+O25+P25+Q25)/4.4</f>
        <v>#VALUE!</v>
      </c>
      <c r="T25" s="119"/>
      <c r="U25" s="125"/>
      <c r="V25" s="126" t="e">
        <f>IF(U25="",IF(S25&gt;=6,"Aprovado","Reprovado Nota"),IF(U25&gt;=6,"Aprovado Exame","Reprovado  Nota"))</f>
        <v>#VALUE!</v>
      </c>
      <c r="X25">
        <v>10</v>
      </c>
    </row>
    <row r="26" spans="1:22" ht="12.75">
      <c r="A26">
        <v>20</v>
      </c>
      <c r="B26" s="86" t="s">
        <v>118</v>
      </c>
      <c r="C26" s="87" t="s">
        <v>119</v>
      </c>
      <c r="D26" s="88" t="s">
        <v>59</v>
      </c>
      <c r="E26" s="89">
        <v>93</v>
      </c>
      <c r="F26" s="88" t="s">
        <v>120</v>
      </c>
      <c r="G26" s="90"/>
      <c r="H26" s="127"/>
      <c r="I26" s="127"/>
      <c r="J26" s="127"/>
      <c r="K26" s="127"/>
      <c r="L26" s="127"/>
      <c r="M26" s="127"/>
      <c r="N26" s="127" t="s">
        <v>51</v>
      </c>
      <c r="O26" s="127"/>
      <c r="P26" s="127"/>
      <c r="Q26" s="127"/>
      <c r="R26" s="128">
        <f>SUM(O26:Q26)</f>
        <v>0</v>
      </c>
      <c r="S26" s="119" t="e">
        <f>(H26+J26+L26+N26+O26+P26+Q26)/4.4</f>
        <v>#VALUE!</v>
      </c>
      <c r="T26" s="119"/>
      <c r="U26" s="125"/>
      <c r="V26" s="126" t="e">
        <f>IF(U26="",IF(S26&gt;=6,"Aprovado","Reprovado Nota"),IF(U26&gt;=6,"Aprovado Exame","Reprovado  Nota"))</f>
        <v>#VALUE!</v>
      </c>
    </row>
    <row r="27" spans="1:24" ht="12.75">
      <c r="A27">
        <v>21</v>
      </c>
      <c r="B27" s="94" t="s">
        <v>121</v>
      </c>
      <c r="C27" s="95" t="s">
        <v>122</v>
      </c>
      <c r="D27" s="96" t="s">
        <v>59</v>
      </c>
      <c r="E27" s="97">
        <v>93</v>
      </c>
      <c r="F27" s="96" t="s">
        <v>123</v>
      </c>
      <c r="G27" s="98"/>
      <c r="H27" s="123"/>
      <c r="I27" s="123"/>
      <c r="J27" s="123" t="s">
        <v>61</v>
      </c>
      <c r="K27" s="123"/>
      <c r="L27" s="123" t="s">
        <v>61</v>
      </c>
      <c r="M27" s="123"/>
      <c r="N27" s="123"/>
      <c r="O27" s="123"/>
      <c r="P27" s="123"/>
      <c r="Q27" s="123"/>
      <c r="R27" s="129">
        <f>SUM(O27:Q27)</f>
        <v>0</v>
      </c>
      <c r="S27" s="119" t="e">
        <f>(H27+J27+L27+N27+O27+P27+Q27)/4.4</f>
        <v>#VALUE!</v>
      </c>
      <c r="T27" s="119"/>
      <c r="U27" s="125"/>
      <c r="V27" s="126" t="e">
        <f>IF(U27="",IF(S27&gt;=6,"Aprovado","Reprovado Nota"),IF(U27&gt;=6,"Aprovado Exame","Reprovado  Nota"))</f>
        <v>#VALUE!</v>
      </c>
      <c r="X27">
        <v>10</v>
      </c>
    </row>
    <row r="28" spans="1:22" ht="12.75">
      <c r="A28">
        <v>22</v>
      </c>
      <c r="B28" s="86" t="s">
        <v>124</v>
      </c>
      <c r="C28" s="87" t="s">
        <v>125</v>
      </c>
      <c r="D28" s="88" t="s">
        <v>59</v>
      </c>
      <c r="E28" s="89">
        <v>93</v>
      </c>
      <c r="F28" s="88" t="s">
        <v>126</v>
      </c>
      <c r="G28" s="90"/>
      <c r="H28" s="127"/>
      <c r="I28" s="127"/>
      <c r="J28" s="127"/>
      <c r="K28" s="127"/>
      <c r="L28" s="127"/>
      <c r="M28" s="127"/>
      <c r="N28" s="127" t="s">
        <v>51</v>
      </c>
      <c r="O28" s="127"/>
      <c r="P28" s="127"/>
      <c r="Q28" s="127"/>
      <c r="R28" s="128">
        <f>SUM(O28:Q28)</f>
        <v>0</v>
      </c>
      <c r="S28" s="119" t="e">
        <f>(H28+J28+L28+N28+O28+P28+Q28)/4.4</f>
        <v>#VALUE!</v>
      </c>
      <c r="T28" s="119"/>
      <c r="U28" s="125"/>
      <c r="V28" s="126" t="e">
        <f>IF(U28="",IF(S28&gt;=6,"Aprovado","Reprovado Nota"),IF(U28&gt;=6,"Aprovado Exame","Reprovado  Nota"))</f>
        <v>#VALUE!</v>
      </c>
    </row>
    <row r="29" spans="1:22" ht="12.75">
      <c r="A29">
        <v>23</v>
      </c>
      <c r="B29" s="94" t="s">
        <v>127</v>
      </c>
      <c r="C29" s="95" t="s">
        <v>128</v>
      </c>
      <c r="D29" s="96" t="s">
        <v>59</v>
      </c>
      <c r="E29" s="97">
        <v>93</v>
      </c>
      <c r="F29" s="96" t="s">
        <v>129</v>
      </c>
      <c r="G29" s="98"/>
      <c r="H29" s="123"/>
      <c r="I29" s="123"/>
      <c r="J29" s="123" t="s">
        <v>61</v>
      </c>
      <c r="K29" s="123"/>
      <c r="L29" s="123"/>
      <c r="M29" s="123"/>
      <c r="N29" s="123" t="s">
        <v>51</v>
      </c>
      <c r="O29" s="123"/>
      <c r="P29" s="123"/>
      <c r="Q29" s="123"/>
      <c r="R29" s="129">
        <f>SUM(O29:Q29)</f>
        <v>0</v>
      </c>
      <c r="S29" s="119" t="e">
        <f>(H29+J29+L29+N29+O29+P29+Q29)/4.4</f>
        <v>#VALUE!</v>
      </c>
      <c r="T29" s="119"/>
      <c r="U29" s="125"/>
      <c r="V29" s="126" t="e">
        <f>IF(U29="",IF(S29&gt;=6,"Aprovado","Reprovado Nota"),IF(U29&gt;=6,"Aprovado Exame","Reprovado  Nota"))</f>
        <v>#VALUE!</v>
      </c>
    </row>
    <row r="30" spans="1:22" ht="12.75">
      <c r="A30">
        <v>24</v>
      </c>
      <c r="B30" s="86" t="s">
        <v>130</v>
      </c>
      <c r="C30" s="87" t="s">
        <v>131</v>
      </c>
      <c r="D30" s="88" t="s">
        <v>59</v>
      </c>
      <c r="E30" s="89">
        <v>93</v>
      </c>
      <c r="F30" s="88" t="s">
        <v>132</v>
      </c>
      <c r="G30" s="90"/>
      <c r="H30" s="127"/>
      <c r="I30" s="127"/>
      <c r="J30" s="127"/>
      <c r="K30" s="127"/>
      <c r="L30" s="127"/>
      <c r="M30" s="127"/>
      <c r="N30" s="127" t="s">
        <v>51</v>
      </c>
      <c r="O30" s="127"/>
      <c r="P30" s="127"/>
      <c r="Q30" s="127"/>
      <c r="R30" s="128">
        <f>SUM(O30:Q30)</f>
        <v>0</v>
      </c>
      <c r="S30" s="119" t="e">
        <f>(H30+J30+L30+N30+O30+P30+Q30)/4.4</f>
        <v>#VALUE!</v>
      </c>
      <c r="T30" s="119"/>
      <c r="U30" s="125"/>
      <c r="V30" s="126" t="e">
        <f>IF(U30="",IF(S30&gt;=6,"Aprovado","Reprovado Nota"),IF(U30&gt;=6,"Aprovado Exame","Reprovado  Nota"))</f>
        <v>#VALUE!</v>
      </c>
    </row>
    <row r="31" spans="1:22" ht="12.75">
      <c r="A31">
        <v>25</v>
      </c>
      <c r="B31" s="94" t="s">
        <v>133</v>
      </c>
      <c r="C31" s="95" t="s">
        <v>134</v>
      </c>
      <c r="D31" s="96" t="s">
        <v>135</v>
      </c>
      <c r="E31" s="97">
        <v>93</v>
      </c>
      <c r="F31" s="96" t="s">
        <v>136</v>
      </c>
      <c r="G31" s="98"/>
      <c r="H31" s="123"/>
      <c r="I31" s="123"/>
      <c r="J31" s="123" t="s">
        <v>61</v>
      </c>
      <c r="K31" s="123"/>
      <c r="L31" s="123"/>
      <c r="M31" s="123"/>
      <c r="N31" s="123" t="s">
        <v>51</v>
      </c>
      <c r="O31" s="123"/>
      <c r="P31" s="123"/>
      <c r="Q31" s="123"/>
      <c r="R31" s="129">
        <f>SUM(O31:Q31)</f>
        <v>0</v>
      </c>
      <c r="S31" s="119" t="e">
        <f>(H31+J31+L31+N31+O31+P31+Q31)/4.4</f>
        <v>#VALUE!</v>
      </c>
      <c r="T31" s="119"/>
      <c r="U31" s="125"/>
      <c r="V31" s="126" t="e">
        <f>IF(U31="",IF(S31&gt;=6,"Aprovado","Reprovado Nota"),IF(U31&gt;=6,"Aprovado Exame","Reprovado  Nota"))</f>
        <v>#VALUE!</v>
      </c>
    </row>
    <row r="32" spans="1:22" ht="12.75">
      <c r="A32">
        <v>26</v>
      </c>
      <c r="B32" s="86" t="s">
        <v>137</v>
      </c>
      <c r="C32" s="87" t="s">
        <v>138</v>
      </c>
      <c r="D32" s="88" t="s">
        <v>59</v>
      </c>
      <c r="E32" s="89">
        <v>93</v>
      </c>
      <c r="F32" s="88" t="s">
        <v>139</v>
      </c>
      <c r="G32" s="90"/>
      <c r="H32" s="127"/>
      <c r="I32" s="127"/>
      <c r="J32" s="127"/>
      <c r="K32" s="127"/>
      <c r="L32" s="127"/>
      <c r="M32" s="127"/>
      <c r="N32" s="127" t="s">
        <v>51</v>
      </c>
      <c r="O32" s="127"/>
      <c r="P32" s="127"/>
      <c r="Q32" s="127"/>
      <c r="R32" s="128">
        <f>SUM(O32:Q32)</f>
        <v>0</v>
      </c>
      <c r="S32" s="119" t="e">
        <f>(H32+J32+L32+N32+O32+P32+Q32)/4.4</f>
        <v>#VALUE!</v>
      </c>
      <c r="T32" s="119"/>
      <c r="U32" s="125"/>
      <c r="V32" s="126" t="e">
        <f>IF(U32="",IF(S32&gt;=6,"Aprovado","Reprovado Nota"),IF(U32&gt;=6,"Aprovado Exame","Reprovado  Nota"))</f>
        <v>#VALUE!</v>
      </c>
    </row>
    <row r="33" spans="1:22" ht="12.75">
      <c r="A33">
        <v>27</v>
      </c>
      <c r="B33" s="94" t="s">
        <v>140</v>
      </c>
      <c r="C33" s="95" t="s">
        <v>141</v>
      </c>
      <c r="D33" s="96" t="s">
        <v>142</v>
      </c>
      <c r="E33" s="97">
        <v>93</v>
      </c>
      <c r="F33" s="96" t="s">
        <v>143</v>
      </c>
      <c r="G33" s="98"/>
      <c r="H33" s="123"/>
      <c r="I33" s="123"/>
      <c r="J33" s="123" t="s">
        <v>61</v>
      </c>
      <c r="K33" s="123"/>
      <c r="L33" s="123" t="s">
        <v>61</v>
      </c>
      <c r="M33" s="123"/>
      <c r="N33" s="123" t="s">
        <v>51</v>
      </c>
      <c r="O33" s="123"/>
      <c r="P33" s="123"/>
      <c r="Q33" s="123"/>
      <c r="R33" s="129">
        <f>SUM(O33:Q33)</f>
        <v>0</v>
      </c>
      <c r="S33" s="119" t="e">
        <f>(H33+J33+L33+N33+O33+P33+Q33)/4.4</f>
        <v>#VALUE!</v>
      </c>
      <c r="T33" s="119"/>
      <c r="U33" s="125"/>
      <c r="V33" s="126" t="e">
        <f>IF(U33="",IF(S33&gt;=6,"Aprovado","Reprovado Nota"),IF(U33&gt;=6,"Aprovado Exame","Reprovado  Nota"))</f>
        <v>#VALUE!</v>
      </c>
    </row>
    <row r="34" spans="1:22" ht="12.75">
      <c r="A34">
        <v>28</v>
      </c>
      <c r="B34" s="86" t="s">
        <v>144</v>
      </c>
      <c r="C34" s="87" t="s">
        <v>145</v>
      </c>
      <c r="D34" s="88" t="s">
        <v>146</v>
      </c>
      <c r="E34" s="89">
        <v>93</v>
      </c>
      <c r="F34" s="88" t="s">
        <v>147</v>
      </c>
      <c r="G34" s="90"/>
      <c r="H34" s="127" t="s">
        <v>61</v>
      </c>
      <c r="I34" s="127"/>
      <c r="J34" s="127"/>
      <c r="K34" s="127"/>
      <c r="L34" s="127"/>
      <c r="M34" s="127"/>
      <c r="N34" s="127"/>
      <c r="O34" s="127"/>
      <c r="P34" s="127"/>
      <c r="Q34" s="127"/>
      <c r="R34" s="128">
        <f>SUM(O34:Q34)</f>
        <v>0</v>
      </c>
      <c r="S34" s="119" t="e">
        <f>(H34+J34+L34+N34+O34+P34+Q34)/4.4</f>
        <v>#VALUE!</v>
      </c>
      <c r="T34" s="119"/>
      <c r="U34" s="125"/>
      <c r="V34" s="126" t="e">
        <f>IF(U34="",IF(S34&gt;=6,"Aprovado","Reprovado Nota"),IF(U34&gt;=6,"Aprovado Exame","Reprovado  Nota"))</f>
        <v>#VALUE!</v>
      </c>
    </row>
    <row r="35" spans="1:22" ht="12.75">
      <c r="A35">
        <v>29</v>
      </c>
      <c r="B35" s="94" t="s">
        <v>148</v>
      </c>
      <c r="C35" s="95" t="s">
        <v>149</v>
      </c>
      <c r="D35" s="96" t="s">
        <v>59</v>
      </c>
      <c r="E35" s="97">
        <v>93</v>
      </c>
      <c r="F35" s="96" t="s">
        <v>150</v>
      </c>
      <c r="G35" s="98"/>
      <c r="H35" s="123"/>
      <c r="I35" s="123"/>
      <c r="J35" s="123"/>
      <c r="K35" s="123"/>
      <c r="L35" s="123"/>
      <c r="M35" s="123"/>
      <c r="N35" s="123" t="s">
        <v>51</v>
      </c>
      <c r="O35" s="123"/>
      <c r="P35" s="123"/>
      <c r="Q35" s="123"/>
      <c r="R35" s="129">
        <f>SUM(O35:Q35)</f>
        <v>0</v>
      </c>
      <c r="S35" s="119" t="e">
        <f>(H35+J35+L35+N35+O35+P35+Q35)/4.4</f>
        <v>#VALUE!</v>
      </c>
      <c r="T35" s="119"/>
      <c r="U35" s="125"/>
      <c r="V35" s="126" t="e">
        <f>IF(U35="",IF(S35&gt;=6,"Aprovado","Reprovado Nota"),IF(U35&gt;=6,"Aprovado Exame","Reprovado  Nota"))</f>
        <v>#VALUE!</v>
      </c>
    </row>
    <row r="36" spans="1:22" ht="12.75">
      <c r="A36">
        <v>30</v>
      </c>
      <c r="B36" s="86" t="s">
        <v>151</v>
      </c>
      <c r="C36" s="87" t="s">
        <v>152</v>
      </c>
      <c r="D36" s="88" t="s">
        <v>59</v>
      </c>
      <c r="E36" s="89">
        <v>93</v>
      </c>
      <c r="F36" s="88" t="s">
        <v>153</v>
      </c>
      <c r="G36" s="90"/>
      <c r="H36" s="127"/>
      <c r="I36" s="127"/>
      <c r="J36" s="127"/>
      <c r="K36" s="127"/>
      <c r="L36" s="127"/>
      <c r="M36" s="127"/>
      <c r="N36" s="127" t="s">
        <v>51</v>
      </c>
      <c r="O36" s="127"/>
      <c r="P36" s="127"/>
      <c r="Q36" s="127"/>
      <c r="R36" s="128">
        <f>SUM(O36:Q36)</f>
        <v>0</v>
      </c>
      <c r="S36" s="119" t="e">
        <f>(H36+J36+L36+N36+O36+P36+Q36)/4.4</f>
        <v>#VALUE!</v>
      </c>
      <c r="T36" s="119"/>
      <c r="U36" s="125"/>
      <c r="V36" s="126" t="e">
        <f>IF(U36="",IF(S36&gt;=6,"Aprovado","Reprovado Nota"),IF(U36&gt;=6,"Aprovado Exame","Reprovado  Nota"))</f>
        <v>#VALUE!</v>
      </c>
    </row>
    <row r="37" spans="1:22" ht="12.75">
      <c r="A37">
        <v>31</v>
      </c>
      <c r="B37" s="94" t="s">
        <v>154</v>
      </c>
      <c r="C37" s="95" t="s">
        <v>155</v>
      </c>
      <c r="D37" s="96" t="s">
        <v>59</v>
      </c>
      <c r="E37" s="97">
        <v>93</v>
      </c>
      <c r="F37" s="96" t="s">
        <v>156</v>
      </c>
      <c r="G37" s="98"/>
      <c r="H37" s="123" t="s">
        <v>61</v>
      </c>
      <c r="I37" s="123"/>
      <c r="J37" s="123" t="s">
        <v>61</v>
      </c>
      <c r="K37" s="123"/>
      <c r="L37" s="123" t="s">
        <v>61</v>
      </c>
      <c r="M37" s="123"/>
      <c r="N37" s="123"/>
      <c r="O37" s="123"/>
      <c r="P37" s="123"/>
      <c r="Q37" s="123"/>
      <c r="R37" s="129">
        <f>SUM(O37:Q37)</f>
        <v>0</v>
      </c>
      <c r="S37" s="119" t="e">
        <f>(H37+J37+L37+N37+O37+P37+Q37)/4.4</f>
        <v>#VALUE!</v>
      </c>
      <c r="T37" s="119"/>
      <c r="U37" s="125"/>
      <c r="V37" s="126" t="e">
        <f>IF(U37="",IF(S37&gt;=6,"Aprovado","Reprovado Nota"),IF(U37&gt;=6,"Aprovado Exame","Reprovado  Nota"))</f>
        <v>#VALUE!</v>
      </c>
    </row>
    <row r="38" spans="1:22" ht="12.75">
      <c r="A38">
        <v>32</v>
      </c>
      <c r="B38" s="86" t="s">
        <v>157</v>
      </c>
      <c r="C38" s="87" t="s">
        <v>158</v>
      </c>
      <c r="D38" s="88" t="s">
        <v>59</v>
      </c>
      <c r="E38" s="89">
        <v>93</v>
      </c>
      <c r="F38" s="88" t="s">
        <v>159</v>
      </c>
      <c r="G38" s="90"/>
      <c r="H38" s="127" t="s">
        <v>61</v>
      </c>
      <c r="I38" s="127"/>
      <c r="J38" s="127"/>
      <c r="K38" s="127"/>
      <c r="L38" s="127"/>
      <c r="M38" s="127"/>
      <c r="N38" s="127"/>
      <c r="O38" s="127"/>
      <c r="P38" s="127"/>
      <c r="Q38" s="127"/>
      <c r="R38" s="128">
        <f>SUM(O38:Q38)</f>
        <v>0</v>
      </c>
      <c r="S38" s="119" t="e">
        <f>(H38+J38+L38+N38+O38+P38+Q38)/4.4</f>
        <v>#VALUE!</v>
      </c>
      <c r="T38" s="119"/>
      <c r="U38" s="125"/>
      <c r="V38" s="126" t="e">
        <f>IF(U38="",IF(S38&gt;=6,"Aprovado","Reprovado Nota"),IF(U38&gt;=6,"Aprovado Exame","Reprovado  Nota"))</f>
        <v>#VALUE!</v>
      </c>
    </row>
    <row r="39" spans="1:22" ht="12.75">
      <c r="A39">
        <v>33</v>
      </c>
      <c r="B39" s="94" t="s">
        <v>160</v>
      </c>
      <c r="C39" s="95" t="s">
        <v>161</v>
      </c>
      <c r="D39" s="96" t="s">
        <v>146</v>
      </c>
      <c r="E39" s="97">
        <v>93</v>
      </c>
      <c r="F39" s="96" t="s">
        <v>162</v>
      </c>
      <c r="G39" s="98"/>
      <c r="H39" s="123"/>
      <c r="I39" s="123"/>
      <c r="J39" s="123"/>
      <c r="K39" s="123"/>
      <c r="L39" s="123"/>
      <c r="M39" s="123"/>
      <c r="N39" s="123" t="s">
        <v>51</v>
      </c>
      <c r="O39" s="123"/>
      <c r="P39" s="123"/>
      <c r="Q39" s="123"/>
      <c r="R39" s="129">
        <f>SUM(O39:Q39)</f>
        <v>0</v>
      </c>
      <c r="S39" s="119" t="e">
        <f>(H39+J39+L39+N39+O39+P39+Q39)/4.4</f>
        <v>#VALUE!</v>
      </c>
      <c r="T39" s="119"/>
      <c r="U39" s="125"/>
      <c r="V39" s="126" t="e">
        <f>IF(U39="",IF(S39&gt;=6,"Aprovado","Reprovado Nota"),IF(U39&gt;=6,"Aprovado Exame","Reprovado  Nota"))</f>
        <v>#VALUE!</v>
      </c>
    </row>
    <row r="40" spans="1:22" ht="12.75">
      <c r="A40">
        <v>34</v>
      </c>
      <c r="B40" s="86" t="s">
        <v>163</v>
      </c>
      <c r="C40" s="87" t="s">
        <v>164</v>
      </c>
      <c r="D40" s="88" t="s">
        <v>59</v>
      </c>
      <c r="E40" s="89">
        <v>93</v>
      </c>
      <c r="F40" s="88" t="s">
        <v>165</v>
      </c>
      <c r="G40" s="90"/>
      <c r="H40" s="127"/>
      <c r="I40" s="127"/>
      <c r="J40" s="127"/>
      <c r="K40" s="127"/>
      <c r="L40" s="127"/>
      <c r="M40" s="127"/>
      <c r="N40" s="127" t="s">
        <v>51</v>
      </c>
      <c r="O40" s="127"/>
      <c r="P40" s="127"/>
      <c r="Q40" s="127"/>
      <c r="R40" s="128">
        <f>SUM(O40:Q40)</f>
        <v>0</v>
      </c>
      <c r="S40" s="119" t="e">
        <f>(H40+J40+L40+N40+O40+P40+Q40)/4.4</f>
        <v>#VALUE!</v>
      </c>
      <c r="T40" s="119"/>
      <c r="U40" s="125"/>
      <c r="V40" s="126" t="e">
        <f>IF(U40="",IF(S40&gt;=6,"Aprovado","Reprovado Nota"),IF(U40&gt;=6,"Aprovado Exame","Reprovado  Nota"))</f>
        <v>#VALUE!</v>
      </c>
    </row>
    <row r="41" spans="1:22" ht="12.75">
      <c r="A41">
        <v>35</v>
      </c>
      <c r="B41" s="94" t="s">
        <v>166</v>
      </c>
      <c r="C41" s="95" t="s">
        <v>167</v>
      </c>
      <c r="D41" s="96" t="s">
        <v>59</v>
      </c>
      <c r="E41" s="97">
        <v>93</v>
      </c>
      <c r="F41" s="96" t="s">
        <v>168</v>
      </c>
      <c r="G41" s="98"/>
      <c r="H41" s="123"/>
      <c r="I41" s="123"/>
      <c r="J41" s="123"/>
      <c r="K41" s="123"/>
      <c r="L41" s="123"/>
      <c r="M41" s="123"/>
      <c r="N41" s="123"/>
      <c r="O41" s="123"/>
      <c r="P41" s="123"/>
      <c r="Q41" s="123"/>
      <c r="R41" s="129">
        <f>SUM(O41:Q41)</f>
        <v>0</v>
      </c>
      <c r="S41" s="119">
        <f>(H41+J41+L41+N41+O41+P41+Q41)/4.4</f>
        <v>0</v>
      </c>
      <c r="T41" s="119"/>
      <c r="U41" s="125"/>
      <c r="V41" s="126" t="str">
        <f>IF(U41="",IF(S41&gt;=6,"Aprovado","Reprovado Nota"),IF(U41&gt;=6,"Aprovado Exame","Reprovado  Nota"))</f>
        <v>Reprovado Nota</v>
      </c>
    </row>
    <row r="42" spans="1:22" ht="12.75">
      <c r="A42">
        <v>36</v>
      </c>
      <c r="B42" s="86" t="s">
        <v>169</v>
      </c>
      <c r="C42" s="87" t="s">
        <v>170</v>
      </c>
      <c r="D42" s="88" t="s">
        <v>59</v>
      </c>
      <c r="E42" s="89">
        <v>93</v>
      </c>
      <c r="F42" s="88" t="s">
        <v>171</v>
      </c>
      <c r="G42" s="90"/>
      <c r="H42" s="127"/>
      <c r="I42" s="127"/>
      <c r="J42" s="127"/>
      <c r="K42" s="127"/>
      <c r="L42" s="127"/>
      <c r="M42" s="127"/>
      <c r="N42" s="127" t="s">
        <v>51</v>
      </c>
      <c r="O42" s="127"/>
      <c r="P42" s="127"/>
      <c r="Q42" s="127"/>
      <c r="R42" s="128">
        <f>SUM(O42:Q42)</f>
        <v>0</v>
      </c>
      <c r="S42" s="119" t="e">
        <f>(H42+J42+L42+N42+O42+P42+Q42)/4.4</f>
        <v>#VALUE!</v>
      </c>
      <c r="T42" s="119"/>
      <c r="U42" s="125"/>
      <c r="V42" s="126" t="e">
        <f>IF(U42="",IF(S42&gt;=6,"Aprovado","Reprovado Nota"),IF(U42&gt;=6,"Aprovado Exame","Reprovado  Nota"))</f>
        <v>#VALUE!</v>
      </c>
    </row>
    <row r="43" spans="1:22" ht="12.75">
      <c r="A43">
        <v>37</v>
      </c>
      <c r="B43" s="94" t="s">
        <v>172</v>
      </c>
      <c r="C43" s="95" t="s">
        <v>173</v>
      </c>
      <c r="D43" s="96" t="s">
        <v>59</v>
      </c>
      <c r="E43" s="97">
        <v>93</v>
      </c>
      <c r="F43" s="96" t="s">
        <v>174</v>
      </c>
      <c r="G43" s="98"/>
      <c r="H43" s="123"/>
      <c r="I43" s="123"/>
      <c r="J43" s="123"/>
      <c r="K43" s="123"/>
      <c r="L43" s="123"/>
      <c r="M43" s="123"/>
      <c r="N43" s="123" t="s">
        <v>51</v>
      </c>
      <c r="O43" s="123"/>
      <c r="P43" s="123"/>
      <c r="Q43" s="123"/>
      <c r="R43" s="129">
        <f>SUM(O43:Q43)</f>
        <v>0</v>
      </c>
      <c r="S43" s="119" t="e">
        <f>(H43+J43+L43+N43+O43+P43+Q43)/4.4</f>
        <v>#VALUE!</v>
      </c>
      <c r="T43" s="119"/>
      <c r="U43" s="125"/>
      <c r="V43" s="126" t="e">
        <f>IF(U43="",IF(S43&gt;=6,"Aprovado","Reprovado Nota"),IF(U43&gt;=6,"Aprovado Exame","Reprovado  Nota"))</f>
        <v>#VALUE!</v>
      </c>
    </row>
    <row r="44" spans="1:22" ht="12.75">
      <c r="A44">
        <v>38</v>
      </c>
      <c r="B44" s="86" t="s">
        <v>175</v>
      </c>
      <c r="C44" s="87" t="s">
        <v>176</v>
      </c>
      <c r="D44" s="88" t="s">
        <v>59</v>
      </c>
      <c r="E44" s="89">
        <v>93</v>
      </c>
      <c r="F44" s="88" t="s">
        <v>177</v>
      </c>
      <c r="G44" s="90"/>
      <c r="H44" s="127"/>
      <c r="I44" s="127"/>
      <c r="J44" s="127"/>
      <c r="K44" s="127"/>
      <c r="L44" s="127"/>
      <c r="M44" s="127"/>
      <c r="N44" s="127" t="s">
        <v>51</v>
      </c>
      <c r="O44" s="127"/>
      <c r="P44" s="127"/>
      <c r="Q44" s="127"/>
      <c r="R44" s="128">
        <f>SUM(O44:Q44)</f>
        <v>0</v>
      </c>
      <c r="S44" s="119" t="e">
        <f>(H44+J44+L44+N44+O44+P44+Q44)/4.4</f>
        <v>#VALUE!</v>
      </c>
      <c r="T44" s="119"/>
      <c r="U44" s="125"/>
      <c r="V44" s="126" t="e">
        <f>IF(U44="",IF(S44&gt;=6,"Aprovado","Reprovado Nota"),IF(U44&gt;=6,"Aprovado Exame","Reprovado  Nota"))</f>
        <v>#VALUE!</v>
      </c>
    </row>
    <row r="45" spans="1:22" ht="12.75">
      <c r="A45">
        <v>39</v>
      </c>
      <c r="B45" s="94" t="s">
        <v>178</v>
      </c>
      <c r="C45" s="95" t="s">
        <v>179</v>
      </c>
      <c r="D45" s="96" t="s">
        <v>59</v>
      </c>
      <c r="E45" s="97">
        <v>93</v>
      </c>
      <c r="F45" s="96" t="s">
        <v>180</v>
      </c>
      <c r="G45" s="98"/>
      <c r="H45" s="123"/>
      <c r="I45" s="123"/>
      <c r="J45" s="123"/>
      <c r="K45" s="123"/>
      <c r="L45" s="123"/>
      <c r="M45" s="123"/>
      <c r="N45" s="123" t="s">
        <v>51</v>
      </c>
      <c r="O45" s="123"/>
      <c r="P45" s="123"/>
      <c r="Q45" s="123"/>
      <c r="R45" s="129">
        <f>SUM(O45:Q45)</f>
        <v>0</v>
      </c>
      <c r="S45" s="119" t="e">
        <f>(H45+J45+L45+N45+O45+P45+Q45)/4.4</f>
        <v>#VALUE!</v>
      </c>
      <c r="T45" s="119"/>
      <c r="U45" s="125"/>
      <c r="V45" s="126" t="e">
        <f>IF(U45="",IF(S45&gt;=6,"Aprovado","Reprovado Nota"),IF(U45&gt;=6,"Aprovado Exame","Reprovado  Nota"))</f>
        <v>#VALUE!</v>
      </c>
    </row>
    <row r="46" spans="1:22" ht="12.75">
      <c r="A46">
        <v>40</v>
      </c>
      <c r="B46" s="86" t="s">
        <v>181</v>
      </c>
      <c r="C46" s="87" t="s">
        <v>182</v>
      </c>
      <c r="D46" s="88" t="s">
        <v>5</v>
      </c>
      <c r="E46" s="89">
        <v>93</v>
      </c>
      <c r="F46" s="88" t="s">
        <v>183</v>
      </c>
      <c r="G46" s="90"/>
      <c r="H46" s="127" t="s">
        <v>61</v>
      </c>
      <c r="I46" s="127"/>
      <c r="J46" s="127" t="s">
        <v>61</v>
      </c>
      <c r="K46" s="127"/>
      <c r="L46" s="127" t="s">
        <v>61</v>
      </c>
      <c r="M46" s="127"/>
      <c r="N46" s="127"/>
      <c r="O46" s="127"/>
      <c r="P46" s="127"/>
      <c r="Q46" s="127"/>
      <c r="R46" s="128">
        <f>SUM(O46:Q46)</f>
        <v>0</v>
      </c>
      <c r="S46" s="119" t="e">
        <f>(H46+J46+L46+N46+O46+P46+Q46)/4.4</f>
        <v>#VALUE!</v>
      </c>
      <c r="T46" s="119"/>
      <c r="U46" s="125"/>
      <c r="V46" s="126" t="e">
        <f>IF(U46="",IF(S46&gt;=6,"Aprovado","Reprovado Nota"),IF(U46&gt;=6,"Aprovado Exame","Reprovado  Nota"))</f>
        <v>#VALUE!</v>
      </c>
    </row>
    <row r="47" spans="1:22" ht="12.75">
      <c r="A47">
        <v>41</v>
      </c>
      <c r="B47" s="94" t="s">
        <v>184</v>
      </c>
      <c r="C47" s="95" t="s">
        <v>185</v>
      </c>
      <c r="D47" s="96" t="s">
        <v>59</v>
      </c>
      <c r="E47" s="97">
        <v>93</v>
      </c>
      <c r="F47" s="96" t="s">
        <v>186</v>
      </c>
      <c r="G47" s="98"/>
      <c r="H47" s="123"/>
      <c r="I47" s="123"/>
      <c r="J47" s="123"/>
      <c r="K47" s="123"/>
      <c r="L47" s="123"/>
      <c r="M47" s="123"/>
      <c r="N47" s="123"/>
      <c r="O47" s="123"/>
      <c r="P47" s="123"/>
      <c r="Q47" s="123"/>
      <c r="R47" s="129">
        <f>SUM(O47:Q47)</f>
        <v>0</v>
      </c>
      <c r="S47" s="119">
        <f>(H47+J47+L47+N47+O47+P47+Q47)/4.4</f>
        <v>0</v>
      </c>
      <c r="T47" s="119"/>
      <c r="U47" s="125"/>
      <c r="V47" s="126" t="str">
        <f>IF(U47="",IF(S47&gt;=6,"Aprovado","Reprovado Nota"),IF(U47&gt;=6,"Aprovado Exame","Reprovado  Nota"))</f>
        <v>Reprovado Nota</v>
      </c>
    </row>
    <row r="48" spans="1:22" ht="12.75">
      <c r="A48">
        <v>42</v>
      </c>
      <c r="B48" s="86" t="s">
        <v>187</v>
      </c>
      <c r="C48" s="87" t="s">
        <v>188</v>
      </c>
      <c r="D48" s="88" t="s">
        <v>59</v>
      </c>
      <c r="E48" s="89">
        <v>93</v>
      </c>
      <c r="F48" s="88" t="s">
        <v>189</v>
      </c>
      <c r="G48" s="90"/>
      <c r="H48" s="127"/>
      <c r="I48" s="127"/>
      <c r="J48" s="127"/>
      <c r="K48" s="127"/>
      <c r="L48" s="127"/>
      <c r="M48" s="127"/>
      <c r="N48" s="127" t="s">
        <v>51</v>
      </c>
      <c r="O48" s="127"/>
      <c r="P48" s="127"/>
      <c r="Q48" s="127"/>
      <c r="R48" s="128">
        <f>SUM(O48:Q48)</f>
        <v>0</v>
      </c>
      <c r="S48" s="119" t="e">
        <f>(H48+J48+L48+N48+O48+P48+Q48)/4.4</f>
        <v>#VALUE!</v>
      </c>
      <c r="T48" s="119"/>
      <c r="U48" s="125"/>
      <c r="V48" s="126" t="e">
        <f>IF(U48="",IF(S48&gt;=6,"Aprovado","Reprovado Nota"),IF(U48&gt;=6,"Aprovado Exame","Reprovado  Nota"))</f>
        <v>#VALUE!</v>
      </c>
    </row>
    <row r="49" spans="1:22" ht="12.75">
      <c r="A49">
        <v>43</v>
      </c>
      <c r="B49" s="94" t="s">
        <v>190</v>
      </c>
      <c r="C49" s="95" t="s">
        <v>191</v>
      </c>
      <c r="D49" s="96" t="s">
        <v>59</v>
      </c>
      <c r="E49" s="97">
        <v>93</v>
      </c>
      <c r="F49" s="96" t="s">
        <v>192</v>
      </c>
      <c r="G49" s="98"/>
      <c r="H49" s="123"/>
      <c r="I49" s="123"/>
      <c r="J49" s="123"/>
      <c r="K49" s="123"/>
      <c r="L49" s="123"/>
      <c r="M49" s="123"/>
      <c r="N49" s="123" t="s">
        <v>51</v>
      </c>
      <c r="O49" s="123"/>
      <c r="P49" s="123"/>
      <c r="Q49" s="123"/>
      <c r="R49" s="129">
        <f>SUM(O49:Q49)</f>
        <v>0</v>
      </c>
      <c r="S49" s="119" t="e">
        <f>(H49+J49+L49+N49+O49+P49+Q49)/4.4</f>
        <v>#VALUE!</v>
      </c>
      <c r="T49" s="119"/>
      <c r="U49" s="125"/>
      <c r="V49" s="126" t="e">
        <f>IF(U49="",IF(S49&gt;=6,"Aprovado","Reprovado Nota"),IF(U49&gt;=6,"Aprovado Exame","Reprovado  Nota"))</f>
        <v>#VALUE!</v>
      </c>
    </row>
    <row r="50" spans="1:22" ht="12.75">
      <c r="A50">
        <v>44</v>
      </c>
      <c r="B50" s="86" t="s">
        <v>193</v>
      </c>
      <c r="C50" s="87" t="s">
        <v>194</v>
      </c>
      <c r="D50" s="88" t="s">
        <v>146</v>
      </c>
      <c r="E50" s="89">
        <v>93</v>
      </c>
      <c r="F50" s="88" t="s">
        <v>195</v>
      </c>
      <c r="G50" s="90"/>
      <c r="H50" s="127"/>
      <c r="I50" s="127"/>
      <c r="J50" s="127"/>
      <c r="K50" s="127"/>
      <c r="L50" s="127"/>
      <c r="M50" s="127"/>
      <c r="N50" s="127" t="s">
        <v>51</v>
      </c>
      <c r="O50" s="127"/>
      <c r="P50" s="127"/>
      <c r="Q50" s="127"/>
      <c r="R50" s="128">
        <f>SUM(O50:Q50)</f>
        <v>0</v>
      </c>
      <c r="S50" s="119" t="e">
        <f>(H50+J50+L50+N50+O50+P50+Q50)/4.4</f>
        <v>#VALUE!</v>
      </c>
      <c r="T50" s="119"/>
      <c r="U50" s="125"/>
      <c r="V50" s="126" t="e">
        <f>IF(U50="",IF(S50&gt;=6,"Aprovado","Reprovado Nota"),IF(U50&gt;=6,"Aprovado Exame","Reprovado  Nota"))</f>
        <v>#VALUE!</v>
      </c>
    </row>
    <row r="51" spans="1:22" ht="12.75">
      <c r="A51">
        <v>45</v>
      </c>
      <c r="B51" s="94" t="s">
        <v>196</v>
      </c>
      <c r="C51" s="95" t="s">
        <v>197</v>
      </c>
      <c r="D51" s="96" t="s">
        <v>59</v>
      </c>
      <c r="E51" s="97">
        <v>93</v>
      </c>
      <c r="F51" s="96" t="s">
        <v>198</v>
      </c>
      <c r="G51" s="98"/>
      <c r="H51" s="123" t="s">
        <v>61</v>
      </c>
      <c r="I51" s="123"/>
      <c r="J51" s="123" t="s">
        <v>61</v>
      </c>
      <c r="K51" s="123"/>
      <c r="L51" s="123"/>
      <c r="M51" s="123"/>
      <c r="N51" s="123" t="s">
        <v>51</v>
      </c>
      <c r="O51" s="123"/>
      <c r="P51" s="123"/>
      <c r="Q51" s="123"/>
      <c r="R51" s="129">
        <f>SUM(O51:Q51)</f>
        <v>0</v>
      </c>
      <c r="S51" s="119" t="e">
        <f>(H51+J51+L51+N51+O51+P51+Q51)/4.4</f>
        <v>#VALUE!</v>
      </c>
      <c r="T51" s="119"/>
      <c r="U51" s="125"/>
      <c r="V51" s="126" t="e">
        <f>IF(U51="",IF(S51&gt;=6,"Aprovado","Reprovado Nota"),IF(U51&gt;=6,"Aprovado Exame","Reprovado  Nota"))</f>
        <v>#VALUE!</v>
      </c>
    </row>
    <row r="52" spans="1:22" ht="12.75">
      <c r="A52">
        <v>46</v>
      </c>
      <c r="B52" s="86" t="s">
        <v>199</v>
      </c>
      <c r="C52" s="87" t="s">
        <v>200</v>
      </c>
      <c r="D52" s="88" t="s">
        <v>82</v>
      </c>
      <c r="E52" s="89">
        <v>93</v>
      </c>
      <c r="F52" s="88" t="s">
        <v>201</v>
      </c>
      <c r="G52" s="90"/>
      <c r="H52" s="127"/>
      <c r="I52" s="127"/>
      <c r="J52" s="127"/>
      <c r="K52" s="127"/>
      <c r="L52" s="127"/>
      <c r="M52" s="127"/>
      <c r="N52" s="127" t="s">
        <v>51</v>
      </c>
      <c r="O52" s="127"/>
      <c r="P52" s="127"/>
      <c r="Q52" s="127"/>
      <c r="R52" s="128">
        <f>SUM(O52:Q52)</f>
        <v>0</v>
      </c>
      <c r="S52" s="119" t="e">
        <f>(H52+J52+L52+N52+O52+P52+Q52)/4.4</f>
        <v>#VALUE!</v>
      </c>
      <c r="T52" s="119"/>
      <c r="U52" s="125"/>
      <c r="V52" s="126" t="e">
        <f>IF(U52="",IF(S52&gt;=6,"Aprovado","Reprovado Nota"),IF(U52&gt;=6,"Aprovado Exame","Reprovado  Nota"))</f>
        <v>#VALUE!</v>
      </c>
    </row>
    <row r="53" spans="2:22" ht="12.75">
      <c r="B53" s="94" t="s">
        <v>202</v>
      </c>
      <c r="C53" s="95" t="s">
        <v>203</v>
      </c>
      <c r="D53" s="96" t="s">
        <v>59</v>
      </c>
      <c r="E53" s="97">
        <v>93</v>
      </c>
      <c r="F53" s="96" t="s">
        <v>204</v>
      </c>
      <c r="G53" s="98"/>
      <c r="H53" s="123"/>
      <c r="I53" s="123"/>
      <c r="J53" s="123"/>
      <c r="K53" s="123"/>
      <c r="L53" s="123"/>
      <c r="M53" s="123"/>
      <c r="N53" s="123" t="s">
        <v>51</v>
      </c>
      <c r="O53" s="123"/>
      <c r="P53" s="123"/>
      <c r="Q53" s="123"/>
      <c r="R53" s="129">
        <f>SUM(O53:Q53)</f>
        <v>0</v>
      </c>
      <c r="S53" s="119" t="e">
        <f>(H53+J53+L53+N53+O53+P53+Q53)/4.4</f>
        <v>#VALUE!</v>
      </c>
      <c r="T53" s="119"/>
      <c r="U53" s="125"/>
      <c r="V53" s="126" t="e">
        <f>IF(U53="",IF(S53&gt;=6,"Aprovado","Reprovado Nota"),IF(U53&gt;=6,"Aprovado Exame","Reprovado  Nota"))</f>
        <v>#VALUE!</v>
      </c>
    </row>
    <row r="54" spans="2:22" ht="12.75">
      <c r="B54" s="86" t="s">
        <v>205</v>
      </c>
      <c r="C54" s="87" t="s">
        <v>206</v>
      </c>
      <c r="D54" s="88" t="s">
        <v>59</v>
      </c>
      <c r="E54" s="89">
        <v>93</v>
      </c>
      <c r="F54" s="88" t="s">
        <v>207</v>
      </c>
      <c r="G54" s="90"/>
      <c r="H54" s="127"/>
      <c r="I54" s="127"/>
      <c r="J54" s="127"/>
      <c r="K54" s="127"/>
      <c r="L54" s="127"/>
      <c r="M54" s="127"/>
      <c r="N54" s="127" t="s">
        <v>51</v>
      </c>
      <c r="O54" s="127"/>
      <c r="P54" s="127"/>
      <c r="Q54" s="127"/>
      <c r="R54" s="128">
        <f>SUM(O54:Q54)</f>
        <v>0</v>
      </c>
      <c r="S54" s="119" t="e">
        <f>(H54+J54+L54+N54+O54+P54+Q54)/4.4</f>
        <v>#VALUE!</v>
      </c>
      <c r="T54" s="119"/>
      <c r="U54" s="125"/>
      <c r="V54" s="126" t="e">
        <f>IF(U54="",IF(S54&gt;=6,"Aprovado","Reprovado Nota"),IF(U54&gt;=6,"Aprovado Exame","Reprovado  Nota"))</f>
        <v>#VALUE!</v>
      </c>
    </row>
    <row r="55" spans="2:22" ht="12.75">
      <c r="B55" s="94"/>
      <c r="C55" s="95" t="s">
        <v>208</v>
      </c>
      <c r="D55" s="96" t="s">
        <v>209</v>
      </c>
      <c r="E55" s="96"/>
      <c r="F55" s="96"/>
      <c r="G55" s="123"/>
      <c r="H55" s="123" t="s">
        <v>51</v>
      </c>
      <c r="I55" s="123"/>
      <c r="J55" s="123"/>
      <c r="K55" s="123"/>
      <c r="L55" s="123"/>
      <c r="M55" s="123"/>
      <c r="N55" s="123"/>
      <c r="O55" s="123"/>
      <c r="P55" s="123"/>
      <c r="Q55" s="123"/>
      <c r="R55" s="129">
        <f>SUM(O55:Q55)</f>
        <v>0</v>
      </c>
      <c r="S55" s="125" t="e">
        <f>(H55+J55+L55+#REF!+#REF!+#REF!)/3</f>
        <v>#VALUE!</v>
      </c>
      <c r="T55" s="119"/>
      <c r="U55" s="125"/>
      <c r="V55" s="126" t="e">
        <f>IF(U55="",IF(S55&gt;=6,"Aprovado","Reprovado Nota"),IF(U55&gt;=6,"Aprovado Exame","Reprovado  Nota"))</f>
        <v>#VALUE!</v>
      </c>
    </row>
    <row r="56" spans="2:22" ht="12.75">
      <c r="B56" s="86"/>
      <c r="C56" s="87" t="s">
        <v>210</v>
      </c>
      <c r="D56" s="88" t="s">
        <v>82</v>
      </c>
      <c r="E56" s="89"/>
      <c r="F56" s="88"/>
      <c r="G56" s="90"/>
      <c r="H56" s="127"/>
      <c r="I56" s="127"/>
      <c r="J56" s="127"/>
      <c r="K56" s="127"/>
      <c r="L56" s="127"/>
      <c r="M56" s="127"/>
      <c r="N56" s="127" t="s">
        <v>51</v>
      </c>
      <c r="O56" s="127"/>
      <c r="P56" s="127"/>
      <c r="Q56" s="127"/>
      <c r="R56" s="128"/>
      <c r="S56" s="119"/>
      <c r="T56" s="119"/>
      <c r="U56" s="125"/>
      <c r="V56" s="126"/>
    </row>
    <row r="57" spans="1:22" ht="12.75">
      <c r="A57">
        <v>47</v>
      </c>
      <c r="B57" s="94"/>
      <c r="C57" s="95" t="s">
        <v>211</v>
      </c>
      <c r="D57" s="96" t="s">
        <v>59</v>
      </c>
      <c r="E57" s="97"/>
      <c r="F57" s="96"/>
      <c r="G57" s="98"/>
      <c r="H57" s="123"/>
      <c r="I57" s="123"/>
      <c r="J57" s="123"/>
      <c r="K57" s="123"/>
      <c r="L57" s="123"/>
      <c r="M57" s="123"/>
      <c r="N57" s="123" t="s">
        <v>51</v>
      </c>
      <c r="O57" s="123"/>
      <c r="P57" s="123"/>
      <c r="Q57" s="123"/>
      <c r="R57" s="129">
        <f>SUM(O57:Q57)</f>
        <v>0</v>
      </c>
      <c r="S57" s="119" t="e">
        <f>(H57+J57+L57+N57+O57+P57+Q57)/4.4</f>
        <v>#VALUE!</v>
      </c>
      <c r="T57" s="119"/>
      <c r="U57" s="125"/>
      <c r="V57" s="126" t="e">
        <f>IF(U57="",IF(S57&gt;=6,"Aprovado","Reprovado Nota"),IF(U57&gt;=6,"Aprovado Exame","Reprovado  Nota"))</f>
        <v>#VALUE!</v>
      </c>
    </row>
    <row r="58" spans="1:22" ht="12.75">
      <c r="A58">
        <v>48</v>
      </c>
      <c r="B58" s="86"/>
      <c r="C58" s="87" t="s">
        <v>212</v>
      </c>
      <c r="D58" s="88" t="s">
        <v>59</v>
      </c>
      <c r="E58" s="89"/>
      <c r="F58" s="88"/>
      <c r="G58" s="90"/>
      <c r="H58" s="127"/>
      <c r="I58" s="127"/>
      <c r="J58" s="127"/>
      <c r="K58" s="127"/>
      <c r="L58" s="127"/>
      <c r="M58" s="127"/>
      <c r="N58" s="127" t="s">
        <v>51</v>
      </c>
      <c r="O58" s="127"/>
      <c r="P58" s="127"/>
      <c r="Q58" s="127"/>
      <c r="R58" s="128">
        <f>SUM(O58:Q58)</f>
        <v>0</v>
      </c>
      <c r="S58" s="119" t="e">
        <f>(H58+J58+L58+N58+O58+P58+Q58)/4.4</f>
        <v>#VALUE!</v>
      </c>
      <c r="T58" s="119"/>
      <c r="U58" s="125"/>
      <c r="V58" s="126" t="e">
        <f>IF(U58="",IF(S58&gt;=6,"Aprovado","Reprovado Nota"),IF(U58&gt;=6,"Aprovado Exame","Reprovado  Nota"))</f>
        <v>#VALUE!</v>
      </c>
    </row>
    <row r="59" spans="1:22" ht="12.75">
      <c r="A59">
        <v>49</v>
      </c>
      <c r="B59" s="94"/>
      <c r="C59" s="95"/>
      <c r="D59" s="96"/>
      <c r="E59" s="96"/>
      <c r="F59" s="96"/>
      <c r="G59" s="123"/>
      <c r="H59" s="123"/>
      <c r="I59" s="123"/>
      <c r="J59" s="123"/>
      <c r="K59" s="123"/>
      <c r="L59" s="123"/>
      <c r="M59" s="123"/>
      <c r="N59" s="123"/>
      <c r="O59" s="123"/>
      <c r="P59" s="123"/>
      <c r="Q59" s="123"/>
      <c r="R59" s="129">
        <f>SUM(O59:Q59)</f>
        <v>0</v>
      </c>
      <c r="S59" s="125" t="e">
        <f>(H59+J59+L59+#REF!+#REF!+#REF!)/3</f>
        <v>#REF!</v>
      </c>
      <c r="T59" s="119"/>
      <c r="U59" s="125"/>
      <c r="V59" s="126" t="e">
        <f>IF(U59="",IF(S59&gt;=6,"Aprovado","Reprovado Nota"),IF(U59&gt;=6,"Aprovado Exame","Reprovado  Nota"))</f>
        <v>#REF!</v>
      </c>
    </row>
    <row r="60" spans="1:22" ht="12.75">
      <c r="A60" t="s">
        <v>51</v>
      </c>
      <c r="B60" s="102"/>
      <c r="C60" s="103"/>
      <c r="D60" s="104"/>
      <c r="E60" s="104"/>
      <c r="F60" s="104"/>
      <c r="G60" s="104"/>
      <c r="H60" s="131"/>
      <c r="I60" s="131"/>
      <c r="J60" s="131"/>
      <c r="K60" s="131"/>
      <c r="L60" s="131"/>
      <c r="M60" s="131"/>
      <c r="N60" s="131"/>
      <c r="O60" s="131"/>
      <c r="P60" s="131"/>
      <c r="Q60" s="131"/>
      <c r="R60" s="132"/>
      <c r="S60" s="133" t="s">
        <v>51</v>
      </c>
      <c r="T60" s="133"/>
      <c r="U60" s="134"/>
      <c r="V60" s="135"/>
    </row>
    <row r="61" spans="2:22" ht="12.75">
      <c r="B61" s="136"/>
      <c r="L61" s="137" t="s">
        <v>213</v>
      </c>
      <c r="M61" s="137"/>
      <c r="N61" s="137"/>
      <c r="O61" s="137"/>
      <c r="P61" s="137"/>
      <c r="Q61" s="137"/>
      <c r="R61" s="137"/>
      <c r="S61" s="137" t="s">
        <v>214</v>
      </c>
      <c r="T61" s="137"/>
      <c r="U61" s="137"/>
      <c r="V61" s="137"/>
    </row>
    <row r="62" spans="2:23" ht="12.75">
      <c r="B62" s="136"/>
      <c r="L62" s="138" t="s">
        <v>215</v>
      </c>
      <c r="M62" s="138"/>
      <c r="N62" s="138"/>
      <c r="O62" s="139"/>
      <c r="P62" s="139"/>
      <c r="Q62" s="139"/>
      <c r="R62" s="138" t="s">
        <v>216</v>
      </c>
      <c r="S62" s="138" t="s">
        <v>215</v>
      </c>
      <c r="U62" s="140">
        <v>1</v>
      </c>
      <c r="V62" s="54">
        <f>U62/U66*100</f>
        <v>100</v>
      </c>
      <c r="W62" t="s">
        <v>216</v>
      </c>
    </row>
    <row r="63" spans="12:23" ht="12.75">
      <c r="L63" s="138" t="s">
        <v>217</v>
      </c>
      <c r="M63" s="138"/>
      <c r="N63" s="138"/>
      <c r="O63" s="139"/>
      <c r="P63" s="139"/>
      <c r="Q63" s="139"/>
      <c r="R63" s="138" t="s">
        <v>216</v>
      </c>
      <c r="S63" s="112" t="s">
        <v>217</v>
      </c>
      <c r="U63" s="141"/>
      <c r="V63" s="54">
        <f>U63/U66*100</f>
        <v>0</v>
      </c>
      <c r="W63" t="s">
        <v>216</v>
      </c>
    </row>
    <row r="64" spans="12:23" ht="12.75">
      <c r="L64" s="138" t="s">
        <v>218</v>
      </c>
      <c r="M64" s="138"/>
      <c r="N64" s="138"/>
      <c r="O64" s="139"/>
      <c r="P64" s="139"/>
      <c r="Q64" s="139"/>
      <c r="R64" s="138" t="s">
        <v>216</v>
      </c>
      <c r="S64" s="138" t="s">
        <v>218</v>
      </c>
      <c r="U64" s="142"/>
      <c r="V64" s="54">
        <f>U64/U66*100</f>
        <v>0</v>
      </c>
      <c r="W64" t="s">
        <v>216</v>
      </c>
    </row>
    <row r="65" spans="12:21" ht="12.75">
      <c r="L65" s="138" t="s">
        <v>219</v>
      </c>
      <c r="M65" s="138"/>
      <c r="N65" s="138"/>
      <c r="R65" s="138"/>
      <c r="S65" s="138" t="s">
        <v>219</v>
      </c>
      <c r="U65" s="142"/>
    </row>
    <row r="66" spans="12:23" ht="12.75">
      <c r="L66" s="143" t="s">
        <v>220</v>
      </c>
      <c r="M66" s="143"/>
      <c r="N66" s="143"/>
      <c r="O66" s="143"/>
      <c r="P66" s="143"/>
      <c r="Q66" s="143"/>
      <c r="R66" s="144" t="s">
        <v>216</v>
      </c>
      <c r="S66" s="143" t="s">
        <v>220</v>
      </c>
      <c r="T66" s="145"/>
      <c r="U66" s="145">
        <f>U64+U63+U62</f>
        <v>1</v>
      </c>
      <c r="V66" s="145">
        <f>V64+V63+V62</f>
        <v>100</v>
      </c>
      <c r="W66" s="145" t="s">
        <v>216</v>
      </c>
    </row>
  </sheetData>
  <sheetProtection selectLockedCells="1" selectUnlockedCells="1"/>
  <mergeCells count="3">
    <mergeCell ref="B4:F4"/>
    <mergeCell ref="L61:R61"/>
    <mergeCell ref="S61:V61"/>
  </mergeCells>
  <conditionalFormatting sqref="B7:G54 B56:G58">
    <cfRule type="cellIs" priority="1" dxfId="1" operator="lessThan" stopIfTrue="1">
      <formula>6</formula>
    </cfRule>
  </conditionalFormatting>
  <conditionalFormatting sqref="B6 B55:Q55 B59:G60 D6:Q6 H7:Q60 R60:U60 S6:S60 T7:U60 V7:V59 W7:W60">
    <cfRule type="cellIs" priority="2" dxfId="1" operator="lessThan" stopIfTrue="1">
      <formula>6</formula>
    </cfRule>
  </conditionalFormatting>
  <conditionalFormatting sqref="R7:R59">
    <cfRule type="cellIs" priority="3" dxfId="3" operator="greaterThan" stopIfTrue="1">
      <formula>'MTM122 Cálculo I'!$R$6</formula>
    </cfRule>
  </conditionalFormatting>
  <printOptions/>
  <pageMargins left="0.5118055555555555" right="0.5118055555555555" top="0.7875" bottom="0.78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16759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Emilia</dc:creator>
  <cp:keywords/>
  <dc:description/>
  <cp:lastModifiedBy>Julio Cesar Espirito Santo</cp:lastModifiedBy>
  <dcterms:created xsi:type="dcterms:W3CDTF">2016-08-10T01:28:04Z</dcterms:created>
  <dcterms:modified xsi:type="dcterms:W3CDTF">2016-09-23T04:54:24Z</dcterms:modified>
  <cp:category/>
  <cp:version/>
  <cp:contentType/>
  <cp:contentStatus/>
  <cp:revision>45</cp:revision>
</cp:coreProperties>
</file>