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Calendário" sheetId="1" r:id="rId1"/>
    <sheet name="Faltas &amp; Notas MTM146-11-AUT" sheetId="2" r:id="rId2"/>
    <sheet name="Faltas &amp; Notas MTM124-64-MIN" sheetId="3" r:id="rId3"/>
    <sheet name="Faltas &amp; Notas MTM703-22-MEC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11"/>
            <color indexed="8"/>
            <rFont val="Calibri"/>
            <family val="2"/>
          </rPr>
          <t>Inicio das aulas 2018.1</t>
        </r>
      </text>
    </comment>
    <comment ref="E11" authorId="0">
      <text>
        <r>
          <rPr>
            <sz val="11"/>
            <color indexed="8"/>
            <rFont val="Calibri"/>
            <family val="2"/>
          </rPr>
          <t>P1 Cálculo III / C</t>
        </r>
      </text>
    </comment>
    <comment ref="H11" authorId="0">
      <text>
        <r>
          <rPr>
            <sz val="11"/>
            <color indexed="8"/>
            <rFont val="Calibri"/>
            <family val="2"/>
          </rPr>
          <t>P1 Mat Aplic ECA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Data final para Trancamento</t>
        </r>
      </text>
    </comment>
    <comment ref="E17" authorId="0">
      <text>
        <r>
          <rPr>
            <sz val="11"/>
            <color indexed="8"/>
            <rFont val="Calibri"/>
            <family val="2"/>
          </rPr>
          <t>P2 Cálculo III / C</t>
        </r>
      </text>
    </comment>
    <comment ref="E22" authorId="0">
      <text>
        <r>
          <rPr>
            <sz val="11"/>
            <color indexed="8"/>
            <rFont val="Calibri"/>
            <family val="2"/>
          </rPr>
          <t>P3 Cálculo III / C</t>
        </r>
      </text>
    </comment>
    <comment ref="H22" authorId="0">
      <text>
        <r>
          <rPr>
            <sz val="11"/>
            <color indexed="8"/>
            <rFont val="Calibri"/>
            <family val="2"/>
          </rPr>
          <t>Término das aulas 2018.1
P3 de Mat Aplic ECA</t>
        </r>
      </text>
    </comment>
    <comment ref="H23" authorId="0">
      <text>
        <r>
          <rPr>
            <sz val="11"/>
            <color indexed="8"/>
            <rFont val="Calibri"/>
            <family val="2"/>
          </rPr>
          <t>Exame Mat Aplic ECA</t>
        </r>
      </text>
    </comment>
    <comment ref="C27" authorId="0">
      <text>
        <r>
          <rPr>
            <sz val="11"/>
            <color indexed="8"/>
            <rFont val="Calibri"/>
            <family val="2"/>
          </rPr>
          <t>Início das aulas 2018.2</t>
        </r>
      </text>
    </comment>
  </commentList>
</comments>
</file>

<file path=xl/sharedStrings.xml><?xml version="1.0" encoding="utf-8"?>
<sst xmlns="http://schemas.openxmlformats.org/spreadsheetml/2006/main" count="679" uniqueCount="407">
  <si>
    <t>Calendário</t>
  </si>
  <si>
    <t>DOM</t>
  </si>
  <si>
    <t>SEG</t>
  </si>
  <si>
    <t>TER</t>
  </si>
  <si>
    <t>QUA</t>
  </si>
  <si>
    <t>QUI</t>
  </si>
  <si>
    <t>SEX</t>
  </si>
  <si>
    <t>SÁB</t>
  </si>
  <si>
    <t>//</t>
  </si>
  <si>
    <t>HOJE</t>
  </si>
  <si>
    <t>HORA</t>
  </si>
  <si>
    <t>\\</t>
  </si>
  <si>
    <t>Alocação</t>
  </si>
  <si>
    <t>Turma</t>
  </si>
  <si>
    <t>Dias</t>
  </si>
  <si>
    <t>Horário</t>
  </si>
  <si>
    <t>Sala</t>
  </si>
  <si>
    <t>de</t>
  </si>
  <si>
    <t>MTM146-11-AUT</t>
  </si>
  <si>
    <t>Seg/Qua</t>
  </si>
  <si>
    <t>15:20/15:20</t>
  </si>
  <si>
    <t>18 / 8</t>
  </si>
  <si>
    <t>MTM124-64-MIN</t>
  </si>
  <si>
    <t>15:20h</t>
  </si>
  <si>
    <t>Qua/Sex</t>
  </si>
  <si>
    <t>13:30/13/30</t>
  </si>
  <si>
    <t>10 / 10</t>
  </si>
  <si>
    <t>de Aula</t>
  </si>
  <si>
    <t>MTM703-22-MEC</t>
  </si>
  <si>
    <t>19:00/21:00</t>
  </si>
  <si>
    <t>21 / 21</t>
  </si>
  <si>
    <t>Segunda</t>
  </si>
  <si>
    <t>Quarta</t>
  </si>
  <si>
    <t>Sexta</t>
  </si>
  <si>
    <t>MTM</t>
  </si>
  <si>
    <t>&lt;&lt;     LEGENDA     &gt;&gt;</t>
  </si>
  <si>
    <t>DATA  DAS  PRINCIPAIS AVALIAÇÕES</t>
  </si>
  <si>
    <t>Aulas Extras</t>
  </si>
  <si>
    <t>Aulas/Destaques</t>
  </si>
  <si>
    <t>Feriados e dias que não Haverá aulas</t>
  </si>
  <si>
    <t>EE</t>
  </si>
  <si>
    <t>&lt;&lt;     I N F O R M A Ç Õ E S    A D I C I O N A I S     &gt;&gt;</t>
  </si>
  <si>
    <t>A aula que antecede cada prova é uma aula de exercícios de revisão.</t>
  </si>
  <si>
    <t xml:space="preserve">30º CBM - Palestras de Divulgação - Rogério Martins </t>
  </si>
  <si>
    <t>Bicicleta</t>
  </si>
  <si>
    <t>A matéria referente a cada prova ou trabalho é TODA a matéria anterior a correspondente aula de exercicios de revisão.</t>
  </si>
  <si>
    <t>https://www.youtube.com/watch?v=hukIyIYjto4</t>
  </si>
  <si>
    <t>Devido a natureza do curso, a matéria é cumulativa: conteúdos de provas anteriores são fundamentais para a prova em questão.</t>
  </si>
  <si>
    <t>Calculus</t>
  </si>
  <si>
    <t>Informações sobre Exame Especial -  Resolução CEPE 2880</t>
  </si>
  <si>
    <t>Optimization Theory</t>
  </si>
  <si>
    <t>Episode 313 - Finders Keepers</t>
  </si>
  <si>
    <t>Valor</t>
  </si>
  <si>
    <t>TOTAL</t>
  </si>
  <si>
    <t>nº</t>
  </si>
  <si>
    <t>Matrícula</t>
  </si>
  <si>
    <t>Nome</t>
  </si>
  <si>
    <t xml:space="preserve">Curso </t>
  </si>
  <si>
    <t>E-mail</t>
  </si>
  <si>
    <t>P1     ( 10 pts )</t>
  </si>
  <si>
    <t>T1 ( 1 pt )</t>
  </si>
  <si>
    <t>P2    ( 10 pts )</t>
  </si>
  <si>
    <t>T2 ( 1 pt )</t>
  </si>
  <si>
    <t>T3 ( 1 pt )</t>
  </si>
  <si>
    <t>FALTAS</t>
  </si>
  <si>
    <t>Faltas %</t>
  </si>
  <si>
    <t>Total do Semestre</t>
  </si>
  <si>
    <t>Total do Semestre %</t>
  </si>
  <si>
    <t>Corte Notas %</t>
  </si>
  <si>
    <t>Corte Faltas %</t>
  </si>
  <si>
    <t>Situação Parcial</t>
  </si>
  <si>
    <t>E2ame Final</t>
  </si>
  <si>
    <t>Situação Final</t>
  </si>
  <si>
    <t>Nota Final</t>
  </si>
  <si>
    <t>Sábado</t>
  </si>
  <si>
    <t>Sabado</t>
  </si>
  <si>
    <t>Lista 14</t>
  </si>
  <si>
    <t>16.2.1868</t>
  </si>
  <si>
    <t>ALAN SOUZA SANTANDREA</t>
  </si>
  <si>
    <t>AUT</t>
  </si>
  <si>
    <t>alanssantandrea@hotmail.com</t>
  </si>
  <si>
    <t>14.2.9565</t>
  </si>
  <si>
    <t>AMANDA LUIZA DO NASCIMENTO</t>
  </si>
  <si>
    <t>amandanascimento009@hotmail.com</t>
  </si>
  <si>
    <t>16.2.9754</t>
  </si>
  <si>
    <t>ANA CAROLINA CAMPOS DE ABREU LIMA</t>
  </si>
  <si>
    <t>anac2128@gmail.com</t>
  </si>
  <si>
    <t>15.2.1179</t>
  </si>
  <si>
    <t>ANDRE LUIZ MACIEL CID</t>
  </si>
  <si>
    <t>andremacielcid@gmail.com</t>
  </si>
  <si>
    <t>14.1.1998</t>
  </si>
  <si>
    <t>ANDRE LUIZ VIANA DA SILVA</t>
  </si>
  <si>
    <t>andremusicpiano@gmail.com</t>
  </si>
  <si>
    <t>15.2.1173</t>
  </si>
  <si>
    <t>ANNA CRISTYNA MARTINS BARROS</t>
  </si>
  <si>
    <t>annacrismb@gmail.com</t>
  </si>
  <si>
    <t>16.2.1229</t>
  </si>
  <si>
    <t>ANTONIO DE BARROS NADDEO MEIRELLES FERREIRA</t>
  </si>
  <si>
    <t>antonio.naddeomf@gmail.com</t>
  </si>
  <si>
    <t>10.2.1247</t>
  </si>
  <si>
    <t>ARLANE MARCOS DOS SANTOS</t>
  </si>
  <si>
    <t>arlanems@gmail.com</t>
  </si>
  <si>
    <t>15.1.5724</t>
  </si>
  <si>
    <t>BRUNO CESAR DE ANDRADE VICENTE</t>
  </si>
  <si>
    <t>brunocesarop@hotmail.com</t>
  </si>
  <si>
    <t>15.1.1459</t>
  </si>
  <si>
    <t>BRUNO HENRIQUE RODRIGUES TEIXEIRA</t>
  </si>
  <si>
    <t>bruno.tab@hotmail.com</t>
  </si>
  <si>
    <t>16.2.1755</t>
  </si>
  <si>
    <t>BRUNO MOREIRA DA SILVA</t>
  </si>
  <si>
    <t>brunoid02@hotmail.com</t>
  </si>
  <si>
    <t>15.2.1143</t>
  </si>
  <si>
    <t>CAIO ANDRADE BARCELOS</t>
  </si>
  <si>
    <t>andradecaio23@yahoo.com.br</t>
  </si>
  <si>
    <t>16.2.1767</t>
  </si>
  <si>
    <t>CAIO GOMES GONCALVES</t>
  </si>
  <si>
    <t>cggcaio2014@gmail.com</t>
  </si>
  <si>
    <t>15.1.5772</t>
  </si>
  <si>
    <t>CLERISTON OLIVEIRA DE FARIA</t>
  </si>
  <si>
    <t>cleristonfaria@gmail.com</t>
  </si>
  <si>
    <t>16.2.1897</t>
  </si>
  <si>
    <t>CLEYSON FERNANDO ARAUJO TEIXEIRA</t>
  </si>
  <si>
    <t>cleysonfernandoat@hotmail.com</t>
  </si>
  <si>
    <t>15.1.5723</t>
  </si>
  <si>
    <t>DANIELLE SILVA CARDOSO</t>
  </si>
  <si>
    <t>danisc_op@hotmail.com</t>
  </si>
  <si>
    <t>12.2.1031</t>
  </si>
  <si>
    <t>DANIEL MAIA MOREIRA DOS SANTOS</t>
  </si>
  <si>
    <t>dmaiamsantos@gmail.com</t>
  </si>
  <si>
    <t>15.2.4151</t>
  </si>
  <si>
    <t>DIEGO DE JESUS FERREIRA</t>
  </si>
  <si>
    <t>diegodejesusferreira8@gmail.com</t>
  </si>
  <si>
    <t>12.2.1456</t>
  </si>
  <si>
    <t>DIEGO MARCIO ALBERTO</t>
  </si>
  <si>
    <t>dmalberto@icloud.com</t>
  </si>
  <si>
    <t>13.1.1152</t>
  </si>
  <si>
    <t>DIONIZIO JUNIO INACIO</t>
  </si>
  <si>
    <t>idioniziojunioinacio@yahoo.com.br</t>
  </si>
  <si>
    <t>11.1.1630</t>
  </si>
  <si>
    <t>EDUARDO DE AGUIAR MARTINS</t>
  </si>
  <si>
    <t>dudua.m@hotmail.com</t>
  </si>
  <si>
    <t>15.2.1234</t>
  </si>
  <si>
    <t>GABRIEL MARQUES MONTEIRO</t>
  </si>
  <si>
    <t>gabriel.marques.m@hotmail.com</t>
  </si>
  <si>
    <t>16.1.1542</t>
  </si>
  <si>
    <t>GETULIO RODRIGUES SILVA</t>
  </si>
  <si>
    <t>getuliors163@gmail.com</t>
  </si>
  <si>
    <t>14.1.1442</t>
  </si>
  <si>
    <t>HUGO AZEVEDO SOARES</t>
  </si>
  <si>
    <t>hugo.soares@outlook.com</t>
  </si>
  <si>
    <t>14.2.1474</t>
  </si>
  <si>
    <t>HUGO OLIVEIRA ANDRADE QUINTO</t>
  </si>
  <si>
    <t>hugoo-andrade@bol.com.br</t>
  </si>
  <si>
    <t>10.2.1228</t>
  </si>
  <si>
    <t>JARDEL COSTA SILVA CANCADO</t>
  </si>
  <si>
    <t>jardel.cancado@yahoo.com.br</t>
  </si>
  <si>
    <t>16.2.1590</t>
  </si>
  <si>
    <t>JOSE LUCAS MENDES PEREIRA JUNIOR</t>
  </si>
  <si>
    <t>jlm16051997@gmail.com</t>
  </si>
  <si>
    <t>15.1.1253</t>
  </si>
  <si>
    <t>KASSIA FERNANDA DA SILVA</t>
  </si>
  <si>
    <t>kassiafernanda1001@hotmail.com</t>
  </si>
  <si>
    <t>16.2.9864</t>
  </si>
  <si>
    <t>LARISSA VIANA DA SILVA</t>
  </si>
  <si>
    <t>larissa.silva01@hotmail.com</t>
  </si>
  <si>
    <t>13.2.1801</t>
  </si>
  <si>
    <t>LUIS GUSTAVO VITORINO DE SOUZA</t>
  </si>
  <si>
    <t>luisgvs14@yahoo.com.br</t>
  </si>
  <si>
    <t>14.2.1228</t>
  </si>
  <si>
    <t>MARCELO DE OLIVEIRA PEREIRA PAWLOWSKI</t>
  </si>
  <si>
    <t>marcelopaw94@gmail.com</t>
  </si>
  <si>
    <t>16.2.1715</t>
  </si>
  <si>
    <t>MARCOS VINICIUS ALVES FERREIRA DA SILVA</t>
  </si>
  <si>
    <t>marquim_blaa@hotmail.com</t>
  </si>
  <si>
    <t>13.2.1802</t>
  </si>
  <si>
    <t>MARIANA GOIS GOMES</t>
  </si>
  <si>
    <t>mariana.gomes-93@hotmail.com</t>
  </si>
  <si>
    <t>16.2.1533</t>
  </si>
  <si>
    <t>MARINA SILVA BUENO DRUMOND</t>
  </si>
  <si>
    <t>marinabuenodrumond@gmail.com</t>
  </si>
  <si>
    <t>16.2.1588</t>
  </si>
  <si>
    <t>MARIO CESAR DELUNARDO TORRES</t>
  </si>
  <si>
    <t>mcdtorres@hotmail.com</t>
  </si>
  <si>
    <t>13.2.9709</t>
  </si>
  <si>
    <t>MATHEUS ROCHA GONCALVES</t>
  </si>
  <si>
    <t>matheusrg@msn.com</t>
  </si>
  <si>
    <t>15.2.1243</t>
  </si>
  <si>
    <t>MAURICIO SOUZA SATHLER</t>
  </si>
  <si>
    <t>mauriciossr@hotmail.com</t>
  </si>
  <si>
    <t>13.1.1232</t>
  </si>
  <si>
    <t>PAULA RABELLO GONCALVES</t>
  </si>
  <si>
    <t>paularabellog@gmail.com</t>
  </si>
  <si>
    <t>14.2.1144</t>
  </si>
  <si>
    <t>PEDRO HENRIQUE EMERICK CALDEIRA</t>
  </si>
  <si>
    <t>pedro.h.emerick@gmail.com</t>
  </si>
  <si>
    <t>16.1.1395</t>
  </si>
  <si>
    <t>PHILLIPI MURTA SILVA</t>
  </si>
  <si>
    <t>phillipimurta@gmail.com</t>
  </si>
  <si>
    <t>14.1.1165</t>
  </si>
  <si>
    <t>RAFAEL PEDROSA DE OLIVEIRA</t>
  </si>
  <si>
    <t>rafael4097@gmail.com</t>
  </si>
  <si>
    <t>15.2.1284</t>
  </si>
  <si>
    <t>RAFAEL PEREIRA BRAGA</t>
  </si>
  <si>
    <t>rafaelpb2606@hotmail.com</t>
  </si>
  <si>
    <t>17.2.5972</t>
  </si>
  <si>
    <t>RAY DA SILVA BASILIO</t>
  </si>
  <si>
    <t>raybasilio47@gmail.com</t>
  </si>
  <si>
    <t>13.2.9378</t>
  </si>
  <si>
    <t>REGINA TATIANA DE OLIVEIRA</t>
  </si>
  <si>
    <t>almg3reginatatiana@hotmail.com</t>
  </si>
  <si>
    <t>16.1.1503</t>
  </si>
  <si>
    <t>RENYMARA HANNA MACEDO SANTOS</t>
  </si>
  <si>
    <t>renymara@hotmail.com</t>
  </si>
  <si>
    <t>13.2.4506</t>
  </si>
  <si>
    <t>RODRIGO RIBEIRO FRANCO</t>
  </si>
  <si>
    <t>francorodrigognr@yahoo.com.br</t>
  </si>
  <si>
    <t>14.1.1415</t>
  </si>
  <si>
    <t>RUBEM VASCONCELOS DE SOUZA</t>
  </si>
  <si>
    <t>MEC</t>
  </si>
  <si>
    <t>rubemvs@hotmail.com</t>
  </si>
  <si>
    <t>15.2.1144</t>
  </si>
  <si>
    <t>SANTINO MARTINS BITARAES</t>
  </si>
  <si>
    <t>santinobitaraes@gmail.com</t>
  </si>
  <si>
    <t>13.1.1604</t>
  </si>
  <si>
    <t>SAULO NEVES MATOS</t>
  </si>
  <si>
    <t>saulonevesw@gmail.com</t>
  </si>
  <si>
    <t>14.1.1096</t>
  </si>
  <si>
    <t>SILVIA GOMES DE MELO</t>
  </si>
  <si>
    <t>silvia.gomesm@hotmail.com</t>
  </si>
  <si>
    <t>12.2.1660</t>
  </si>
  <si>
    <t>TIAGO POMARICO LASMAR</t>
  </si>
  <si>
    <t>tago627@yahoo.com.br</t>
  </si>
  <si>
    <t>13.1.1732</t>
  </si>
  <si>
    <t>VITOR REIS ROSA</t>
  </si>
  <si>
    <t>vitor.reisr@hotmail.com</t>
  </si>
  <si>
    <t>Exame Final</t>
  </si>
  <si>
    <t>16.1.4200</t>
  </si>
  <si>
    <t>ALEXANDRE FIGUEIREDO CAMARGO</t>
  </si>
  <si>
    <t>alexandrefigueiredocamargo@gmail.com</t>
  </si>
  <si>
    <t>17.1.4233</t>
  </si>
  <si>
    <t>ALLAN GABRIEL MARQUES LIMA</t>
  </si>
  <si>
    <t>FSB</t>
  </si>
  <si>
    <t>allangml77@gmail.com</t>
  </si>
  <si>
    <t>17.1.1401</t>
  </si>
  <si>
    <t>ANDERSON MARTINS</t>
  </si>
  <si>
    <t>andersonmartinsufop@gmail.com</t>
  </si>
  <si>
    <t>16.1.1343</t>
  </si>
  <si>
    <t>BERNARDO GONCALVES MORAIS</t>
  </si>
  <si>
    <t>bed-gm@hotmail.com</t>
  </si>
  <si>
    <t>17.2.5907</t>
  </si>
  <si>
    <t>BRUNA RODRIGUES CORDEIRO</t>
  </si>
  <si>
    <t>MIN</t>
  </si>
  <si>
    <t>brunarodrigues2713@gmail.com</t>
  </si>
  <si>
    <t>17.1.1006</t>
  </si>
  <si>
    <t>CECILIA LAIA DA SILVA</t>
  </si>
  <si>
    <t>MET</t>
  </si>
  <si>
    <t>cecilaia@yahoo.com.br</t>
  </si>
  <si>
    <t>15.1.4263</t>
  </si>
  <si>
    <t>CLEISSON HENRIQUE FERREIRA DOS SANTOS</t>
  </si>
  <si>
    <t>s.e.p.cleisson.op@gmail.com</t>
  </si>
  <si>
    <t>17.1.1387</t>
  </si>
  <si>
    <t>DAVID SIMON MARQUES</t>
  </si>
  <si>
    <t>davidsimonmarques@yahoo.com.br</t>
  </si>
  <si>
    <t>17.1.1228</t>
  </si>
  <si>
    <t>DAYS JULIANA BARBOSA DE SOUZA</t>
  </si>
  <si>
    <t>dayssouza11@gmail.com</t>
  </si>
  <si>
    <t>17.1.1017</t>
  </si>
  <si>
    <t>DOUGLAS XAVIER DE SOUZA</t>
  </si>
  <si>
    <t>doglas.xavier44@gmail.com</t>
  </si>
  <si>
    <t>17.1.1489</t>
  </si>
  <si>
    <t>GABRIELA OTTONI SANTA BARBARA BARTOLOZZI CHAVES</t>
  </si>
  <si>
    <t>gabriela.aut@gmail.com</t>
  </si>
  <si>
    <t>17.1.1140</t>
  </si>
  <si>
    <t>GABRIEL BUENO GUIMARAES</t>
  </si>
  <si>
    <t>gabrielfired23@outlook.com</t>
  </si>
  <si>
    <t>16.1.1397</t>
  </si>
  <si>
    <t>HEITOR AUGUSTO DE NOVAIS</t>
  </si>
  <si>
    <t>hnovais95@gmail.com</t>
  </si>
  <si>
    <t>18.1.5918</t>
  </si>
  <si>
    <t>JESSICA CAROLINA PINTO</t>
  </si>
  <si>
    <t>JESSICA.PINTO.MED@GMAIL.COM</t>
  </si>
  <si>
    <t>17.1.1431</t>
  </si>
  <si>
    <t>JOAO MARCILIO PIRES CAIXETA</t>
  </si>
  <si>
    <t>jmpcaixeta@hotmail.com</t>
  </si>
  <si>
    <t>12.1.1433</t>
  </si>
  <si>
    <t>JOAO VICTOR RUIZ MAZZO</t>
  </si>
  <si>
    <t>CIV</t>
  </si>
  <si>
    <t>jvmazzo@terra.com.br</t>
  </si>
  <si>
    <t>15.2.1111</t>
  </si>
  <si>
    <t>JOAO VITOR OLIVEIRA SOUZA</t>
  </si>
  <si>
    <t>jvosouza@hotmail.com</t>
  </si>
  <si>
    <t>16.2.9595</t>
  </si>
  <si>
    <t>LEONARDO CORREA MORAIS</t>
  </si>
  <si>
    <t>AMB</t>
  </si>
  <si>
    <t>leocm.one@gmail.com</t>
  </si>
  <si>
    <t>17.1.1343</t>
  </si>
  <si>
    <t>LUCAS RAPHAEL CARVALHO SOUZA</t>
  </si>
  <si>
    <t>fikcheryt@gmail.com</t>
  </si>
  <si>
    <t>16.2.1461</t>
  </si>
  <si>
    <t>LUIZA FERREIRA CARVALHAES</t>
  </si>
  <si>
    <t>luizacarvalhaes_17@hotmail.com</t>
  </si>
  <si>
    <t>18.1.0010</t>
  </si>
  <si>
    <t>MARIANA DE SOUZA MORAIS</t>
  </si>
  <si>
    <t>MOB</t>
  </si>
  <si>
    <t>mariana.morais@ymail.com</t>
  </si>
  <si>
    <t>15.2.1212</t>
  </si>
  <si>
    <t>PEDRO HENRIQUE CONEGUNDES CARRARO ARSENIO</t>
  </si>
  <si>
    <t>pedro.conegundes17@gmail.com</t>
  </si>
  <si>
    <t>17.1.1097</t>
  </si>
  <si>
    <t>PEDRO HENRIQUE RODRIGUES PROCOPIO CORREA</t>
  </si>
  <si>
    <t>procopiopedrohenrique@hotmail.com</t>
  </si>
  <si>
    <t>17.1.1318</t>
  </si>
  <si>
    <t>PEDRO LUCAS RODRIGUES DE SOUSA</t>
  </si>
  <si>
    <t>pedrolucasdesousa@gmail.com</t>
  </si>
  <si>
    <t>17.1.1023</t>
  </si>
  <si>
    <t>RAFAEL NONATO DE OLIVEIRA LEITE</t>
  </si>
  <si>
    <t>rafael.nonatooleite@gmail.com</t>
  </si>
  <si>
    <t>17.1.1400</t>
  </si>
  <si>
    <t>RODRIGO MOREIRA VALERIO</t>
  </si>
  <si>
    <t>rodrigomoreira2496@gmail.com</t>
  </si>
  <si>
    <t>17.1.1254</t>
  </si>
  <si>
    <t>THAIS DE SOUZA PEREIRA</t>
  </si>
  <si>
    <t>thaissouza.ufop@gmail.com</t>
  </si>
  <si>
    <t>17.1.1092</t>
  </si>
  <si>
    <t>THALES GUEDES RODRIGUES</t>
  </si>
  <si>
    <t>thalesguedes98@gmail.com</t>
  </si>
  <si>
    <t>17.1.1390</t>
  </si>
  <si>
    <t>WESLEY JOSE SANTANA OLIVEIRA</t>
  </si>
  <si>
    <t>wesleyautomacaoufop@hotmail.com</t>
  </si>
  <si>
    <t>15.2.1189</t>
  </si>
  <si>
    <t>ANDERSON ALVES CARDOSO</t>
  </si>
  <si>
    <t>ander_son150@hotmail.com</t>
  </si>
  <si>
    <t>17.1.1470</t>
  </si>
  <si>
    <t>BARBARA DA SILVA LIMA</t>
  </si>
  <si>
    <t>babisllima@gmail.com</t>
  </si>
  <si>
    <t>17.1.1070</t>
  </si>
  <si>
    <t>BERNARDO VIEIRA DAMASCENO</t>
  </si>
  <si>
    <t>bernardo.vieira.damasceno@gmail.com</t>
  </si>
  <si>
    <t>16.1.1182</t>
  </si>
  <si>
    <t>BRUNO DA SILVA CEZAR</t>
  </si>
  <si>
    <t>brunoscezar@hotmail.com</t>
  </si>
  <si>
    <t>17.1.1056</t>
  </si>
  <si>
    <t>DANILO CAMARGO DE SOUZA FILHO</t>
  </si>
  <si>
    <t>daniloallkapone@hotmail.com</t>
  </si>
  <si>
    <t>15.1.1232</t>
  </si>
  <si>
    <t>EDGAR MARCOS DE SOUZA</t>
  </si>
  <si>
    <t>edgarobama@gmail.com</t>
  </si>
  <si>
    <t>16.1.1308</t>
  </si>
  <si>
    <t>EDUARDO SIERVI RESENDE</t>
  </si>
  <si>
    <t>dudu.siervi@hotmail.com</t>
  </si>
  <si>
    <t>16.2.1552</t>
  </si>
  <si>
    <t>FELIPE CAMILO DIAS DE SOUZA</t>
  </si>
  <si>
    <t>felipe.camilo.732@gmail.com</t>
  </si>
  <si>
    <t>16.1.1428</t>
  </si>
  <si>
    <t>GABRIEL CAMPOS PRENAZZI</t>
  </si>
  <si>
    <t>gabriel.prenazzi@hotmail.com</t>
  </si>
  <si>
    <t>17.1.1299</t>
  </si>
  <si>
    <t>GABRIEL DE CASTRO MACHADO</t>
  </si>
  <si>
    <t>gabrielcmachado01@hotmail.com</t>
  </si>
  <si>
    <t>17.1.1445</t>
  </si>
  <si>
    <t>GABRIEL DE SOUZA OLIVEIRA</t>
  </si>
  <si>
    <t>gabrielosouza16@gmail.com</t>
  </si>
  <si>
    <t>15.1.1514</t>
  </si>
  <si>
    <t>GABRIELLA DIAS PINTO ARAUJO</t>
  </si>
  <si>
    <t>gabi_dpa@hotmail.com</t>
  </si>
  <si>
    <t>17.1.1074</t>
  </si>
  <si>
    <t>GIANLUCCA BASQUI GARIGLIO</t>
  </si>
  <si>
    <t>gian.basqui@gmail.com</t>
  </si>
  <si>
    <t>16.1.1309</t>
  </si>
  <si>
    <t>HELMUTH MOL MORAIS SIRIO</t>
  </si>
  <si>
    <t>h_mmorais@hotmail.com</t>
  </si>
  <si>
    <t>17.1.1196</t>
  </si>
  <si>
    <t>ITALO JULIO GONCALVES</t>
  </si>
  <si>
    <t>www.italojgon@gmail.com</t>
  </si>
  <si>
    <t>17.1.1494</t>
  </si>
  <si>
    <t>LUCAS FIGUEIREDO COSTA</t>
  </si>
  <si>
    <t>lucasfigueiredo42@icloud.com</t>
  </si>
  <si>
    <t>17.1.1462</t>
  </si>
  <si>
    <t>LUIS OTAVIO DE MATOS PASSOS</t>
  </si>
  <si>
    <t>luisotaviomp@gmail.com</t>
  </si>
  <si>
    <t>17.1.1220</t>
  </si>
  <si>
    <t>MARCO TULIO MOURA VALENTE</t>
  </si>
  <si>
    <t>mouravalente@yahoo.com.br</t>
  </si>
  <si>
    <t>18.1.1257</t>
  </si>
  <si>
    <t>MATHEUS NONATO DE CASTRO</t>
  </si>
  <si>
    <t>matheusnc10@gmail.com</t>
  </si>
  <si>
    <t>16.1.1559</t>
  </si>
  <si>
    <t>MATTHEWS HENRIQUE COTA ARAUJO</t>
  </si>
  <si>
    <t>matthewsrique@hotmail.com</t>
  </si>
  <si>
    <t>17.1.1493</t>
  </si>
  <si>
    <t>NATHAN SOUZA MACEDO</t>
  </si>
  <si>
    <t>nathanuol@hotmail.com</t>
  </si>
  <si>
    <t>16.2.1780</t>
  </si>
  <si>
    <t>RAUL VINICIUS RODRIGUES DE FARIA</t>
  </si>
  <si>
    <t>raul.faria206@gmail.com</t>
  </si>
  <si>
    <t>15.1.1415</t>
  </si>
  <si>
    <t>RHUAN ROCHA DE SALES</t>
  </si>
  <si>
    <t>rhuanrs12@gmail.com</t>
  </si>
  <si>
    <t>15.1.1265</t>
  </si>
  <si>
    <t>THIAGO DOS SANTOS RODRIGUES</t>
  </si>
  <si>
    <t>tsrodrigues96@gmail.com</t>
  </si>
  <si>
    <t>17.1.1162</t>
  </si>
  <si>
    <t>VINICIUS AUGUSTO DA SILVA</t>
  </si>
  <si>
    <t>vinic.ads@gmail.com</t>
  </si>
  <si>
    <t>17.2.1592</t>
  </si>
  <si>
    <t>WILLIAM ARLINDO BERNARDO DE SOUZA</t>
  </si>
  <si>
    <t>williammessi@yahoo.com.br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</si>
</sst>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\-MMM;@"/>
    <numFmt numFmtId="166" formatCode="DD/MM/YYYY"/>
    <numFmt numFmtId="167" formatCode="HH:MM:SS"/>
    <numFmt numFmtId="168" formatCode="0.00E+000"/>
    <numFmt numFmtId="169" formatCode="HH:MM"/>
    <numFmt numFmtId="170" formatCode="0"/>
    <numFmt numFmtId="171" formatCode="DD\-MMM\-YY"/>
    <numFmt numFmtId="172" formatCode="0.0"/>
    <numFmt numFmtId="173" formatCode="#,##0;\-#,##0"/>
    <numFmt numFmtId="174" formatCode="#"/>
    <numFmt numFmtId="175" formatCode="DD/MM/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48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25"/>
      <name val="Calibri"/>
      <family val="2"/>
    </font>
    <font>
      <b/>
      <sz val="11"/>
      <color indexed="43"/>
      <name val="Calibri"/>
      <family val="2"/>
    </font>
    <font>
      <sz val="11"/>
      <color indexed="25"/>
      <name val="Calibri"/>
      <family val="2"/>
    </font>
    <font>
      <b/>
      <sz val="11"/>
      <color indexed="37"/>
      <name val="Calibri"/>
      <family val="2"/>
    </font>
    <font>
      <b/>
      <sz val="11"/>
      <color indexed="39"/>
      <name val="Calibri"/>
      <family val="2"/>
    </font>
    <font>
      <b/>
      <sz val="11"/>
      <color indexed="8"/>
      <name val="Calibri"/>
      <family val="2"/>
    </font>
    <font>
      <b/>
      <i/>
      <sz val="11"/>
      <color indexed="37"/>
      <name val="Calibri"/>
      <family val="2"/>
    </font>
    <font>
      <b/>
      <sz val="12"/>
      <color indexed="37"/>
      <name val="Calibri"/>
      <family val="2"/>
    </font>
    <font>
      <sz val="11"/>
      <color indexed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12"/>
      <name val="Calibri"/>
      <family val="2"/>
    </font>
    <font>
      <sz val="10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25"/>
      <name val="Calibri"/>
      <family val="2"/>
    </font>
    <font>
      <sz val="10"/>
      <color indexed="10"/>
      <name val="Garamond"/>
      <family val="1"/>
    </font>
    <font>
      <b/>
      <sz val="12"/>
      <name val="Calibri"/>
      <family val="2"/>
    </font>
    <font>
      <b/>
      <i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3"/>
      <color indexed="12"/>
      <name val="Calibri"/>
      <family val="2"/>
    </font>
    <font>
      <sz val="11"/>
      <color indexed="44"/>
      <name val="Calibri"/>
      <family val="2"/>
    </font>
    <font>
      <b/>
      <sz val="11"/>
      <color indexed="17"/>
      <name val="Calibri"/>
      <family val="2"/>
    </font>
    <font>
      <sz val="13"/>
      <color indexed="8"/>
      <name val="Calibri"/>
      <family val="2"/>
    </font>
    <font>
      <sz val="13"/>
      <color indexed="48"/>
      <name val="Calibri"/>
      <family val="2"/>
    </font>
    <font>
      <sz val="13"/>
      <color indexed="12"/>
      <name val="Calibri"/>
      <family val="2"/>
    </font>
    <font>
      <b/>
      <i/>
      <sz val="13"/>
      <color indexed="59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155">
    <xf numFmtId="164" fontId="0" fillId="0" borderId="0" xfId="0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/>
    </xf>
    <xf numFmtId="164" fontId="18" fillId="4" borderId="3" xfId="0" applyFont="1" applyFill="1" applyBorder="1" applyAlignment="1">
      <alignment/>
    </xf>
    <xf numFmtId="164" fontId="19" fillId="4" borderId="3" xfId="20" applyNumberFormat="1" applyFill="1" applyBorder="1" applyAlignment="1" applyProtection="1">
      <alignment/>
      <protection/>
    </xf>
    <xf numFmtId="164" fontId="20" fillId="4" borderId="3" xfId="20" applyNumberFormat="1" applyFont="1" applyFill="1" applyBorder="1" applyAlignment="1" applyProtection="1">
      <alignment/>
      <protection/>
    </xf>
    <xf numFmtId="164" fontId="18" fillId="4" borderId="4" xfId="0" applyFont="1" applyFill="1" applyBorder="1" applyAlignment="1">
      <alignment/>
    </xf>
    <xf numFmtId="164" fontId="21" fillId="0" borderId="0" xfId="0" applyFont="1" applyFill="1" applyAlignment="1">
      <alignment horizontal="center"/>
    </xf>
    <xf numFmtId="164" fontId="22" fillId="5" borderId="0" xfId="0" applyFont="1" applyFill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16" fillId="6" borderId="6" xfId="0" applyNumberFormat="1" applyFont="1" applyFill="1" applyBorder="1" applyAlignment="1">
      <alignment horizontal="center"/>
    </xf>
    <xf numFmtId="165" fontId="16" fillId="0" borderId="6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/>
    </xf>
    <xf numFmtId="165" fontId="23" fillId="0" borderId="8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164" fontId="24" fillId="7" borderId="10" xfId="0" applyFont="1" applyFill="1" applyBorder="1" applyAlignment="1">
      <alignment horizontal="center"/>
    </xf>
    <xf numFmtId="164" fontId="25" fillId="7" borderId="11" xfId="0" applyFont="1" applyFill="1" applyBorder="1" applyAlignment="1">
      <alignment horizontal="center"/>
    </xf>
    <xf numFmtId="164" fontId="25" fillId="7" borderId="12" xfId="0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 horizontal="center"/>
    </xf>
    <xf numFmtId="164" fontId="24" fillId="7" borderId="13" xfId="0" applyFont="1" applyFill="1" applyBorder="1" applyAlignment="1">
      <alignment horizontal="center"/>
    </xf>
    <xf numFmtId="164" fontId="27" fillId="7" borderId="0" xfId="0" applyNumberFormat="1" applyFont="1" applyFill="1" applyBorder="1" applyAlignment="1">
      <alignment horizontal="center"/>
    </xf>
    <xf numFmtId="167" fontId="27" fillId="7" borderId="0" xfId="0" applyNumberFormat="1" applyFont="1" applyFill="1" applyBorder="1" applyAlignment="1">
      <alignment horizontal="center"/>
    </xf>
    <xf numFmtId="168" fontId="24" fillId="7" borderId="14" xfId="0" applyNumberFormat="1" applyFont="1" applyFill="1" applyBorder="1" applyAlignment="1">
      <alignment horizontal="center"/>
    </xf>
    <xf numFmtId="164" fontId="24" fillId="7" borderId="14" xfId="0" applyFont="1" applyFill="1" applyBorder="1" applyAlignment="1">
      <alignment horizontal="center"/>
    </xf>
    <xf numFmtId="164" fontId="24" fillId="7" borderId="15" xfId="0" applyFont="1" applyFill="1" applyBorder="1" applyAlignment="1">
      <alignment horizontal="center"/>
    </xf>
    <xf numFmtId="164" fontId="27" fillId="7" borderId="16" xfId="0" applyFont="1" applyFill="1" applyBorder="1" applyAlignment="1">
      <alignment horizontal="center"/>
    </xf>
    <xf numFmtId="164" fontId="24" fillId="7" borderId="17" xfId="0" applyFont="1" applyFill="1" applyBorder="1" applyAlignment="1">
      <alignment horizontal="center"/>
    </xf>
    <xf numFmtId="165" fontId="16" fillId="8" borderId="1" xfId="0" applyNumberFormat="1" applyFont="1" applyFill="1" applyBorder="1" applyAlignment="1">
      <alignment horizontal="center"/>
    </xf>
    <xf numFmtId="165" fontId="16" fillId="8" borderId="9" xfId="0" applyNumberFormat="1" applyFont="1" applyFill="1" applyBorder="1" applyAlignment="1">
      <alignment horizontal="center"/>
    </xf>
    <xf numFmtId="164" fontId="0" fillId="7" borderId="10" xfId="0" applyFill="1" applyBorder="1" applyAlignment="1">
      <alignment/>
    </xf>
    <xf numFmtId="164" fontId="0" fillId="7" borderId="11" xfId="0" applyFill="1" applyBorder="1" applyAlignment="1">
      <alignment/>
    </xf>
    <xf numFmtId="164" fontId="0" fillId="7" borderId="12" xfId="0" applyFill="1" applyBorder="1" applyAlignment="1">
      <alignment/>
    </xf>
    <xf numFmtId="165" fontId="28" fillId="9" borderId="1" xfId="0" applyNumberFormat="1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4" fontId="6" fillId="7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7" borderId="14" xfId="0" applyFill="1" applyBorder="1" applyAlignment="1">
      <alignment horizontal="center"/>
    </xf>
    <xf numFmtId="167" fontId="8" fillId="7" borderId="13" xfId="0" applyNumberFormat="1" applyFont="1" applyFill="1" applyBorder="1" applyAlignment="1">
      <alignment horizontal="center"/>
    </xf>
    <xf numFmtId="164" fontId="8" fillId="7" borderId="0" xfId="0" applyFont="1" applyFill="1" applyAlignment="1">
      <alignment horizontal="center"/>
    </xf>
    <xf numFmtId="167" fontId="8" fillId="7" borderId="15" xfId="0" applyNumberFormat="1" applyFont="1" applyFill="1" applyBorder="1" applyAlignment="1">
      <alignment horizontal="center"/>
    </xf>
    <xf numFmtId="164" fontId="0" fillId="7" borderId="16" xfId="0" applyFill="1" applyBorder="1" applyAlignment="1">
      <alignment horizontal="center"/>
    </xf>
    <xf numFmtId="164" fontId="0" fillId="7" borderId="17" xfId="0" applyFill="1" applyBorder="1" applyAlignment="1">
      <alignment horizontal="center"/>
    </xf>
    <xf numFmtId="164" fontId="29" fillId="0" borderId="18" xfId="0" applyFont="1" applyBorder="1" applyAlignment="1">
      <alignment horizontal="center"/>
    </xf>
    <xf numFmtId="166" fontId="16" fillId="8" borderId="19" xfId="0" applyNumberFormat="1" applyFont="1" applyFill="1" applyBorder="1" applyAlignment="1">
      <alignment horizontal="center"/>
    </xf>
    <xf numFmtId="166" fontId="30" fillId="10" borderId="19" xfId="0" applyNumberFormat="1" applyFont="1" applyFill="1" applyBorder="1" applyAlignment="1">
      <alignment horizontal="center"/>
    </xf>
    <xf numFmtId="166" fontId="16" fillId="4" borderId="19" xfId="0" applyNumberFormat="1" applyFont="1" applyFill="1" applyBorder="1" applyAlignment="1">
      <alignment horizontal="center"/>
    </xf>
    <xf numFmtId="165" fontId="16" fillId="11" borderId="9" xfId="0" applyNumberFormat="1" applyFont="1" applyFill="1" applyBorder="1" applyAlignment="1">
      <alignment horizontal="center"/>
    </xf>
    <xf numFmtId="166" fontId="31" fillId="12" borderId="20" xfId="0" applyNumberFormat="1" applyFont="1" applyFill="1" applyBorder="1" applyAlignment="1">
      <alignment horizontal="center"/>
    </xf>
    <xf numFmtId="164" fontId="29" fillId="0" borderId="21" xfId="0" applyFont="1" applyBorder="1" applyAlignment="1">
      <alignment horizontal="center"/>
    </xf>
    <xf numFmtId="164" fontId="31" fillId="4" borderId="22" xfId="0" applyFont="1" applyFill="1" applyBorder="1" applyAlignment="1">
      <alignment horizontal="left"/>
    </xf>
    <xf numFmtId="164" fontId="15" fillId="4" borderId="23" xfId="0" applyFont="1" applyFill="1" applyBorder="1" applyAlignment="1">
      <alignment/>
    </xf>
    <xf numFmtId="166" fontId="16" fillId="4" borderId="23" xfId="0" applyNumberFormat="1" applyFont="1" applyFill="1" applyBorder="1" applyAlignment="1">
      <alignment horizontal="center"/>
    </xf>
    <xf numFmtId="164" fontId="15" fillId="4" borderId="24" xfId="0" applyFont="1" applyFill="1" applyBorder="1" applyAlignment="1">
      <alignment/>
    </xf>
    <xf numFmtId="164" fontId="32" fillId="4" borderId="25" xfId="0" applyFont="1" applyFill="1" applyBorder="1" applyAlignment="1">
      <alignment horizontal="left" wrapText="1"/>
    </xf>
    <xf numFmtId="165" fontId="16" fillId="6" borderId="1" xfId="0" applyNumberFormat="1" applyFont="1" applyFill="1" applyBorder="1" applyAlignment="1">
      <alignment horizontal="center"/>
    </xf>
    <xf numFmtId="164" fontId="31" fillId="4" borderId="25" xfId="0" applyFont="1" applyFill="1" applyBorder="1" applyAlignment="1">
      <alignment horizontal="left" wrapText="1"/>
    </xf>
    <xf numFmtId="164" fontId="32" fillId="4" borderId="26" xfId="0" applyFont="1" applyFill="1" applyBorder="1" applyAlignment="1">
      <alignment horizontal="left" vertical="top" wrapText="1"/>
    </xf>
    <xf numFmtId="164" fontId="33" fillId="0" borderId="0" xfId="0" applyFont="1" applyAlignment="1">
      <alignment/>
    </xf>
    <xf numFmtId="165" fontId="23" fillId="0" borderId="27" xfId="0" applyNumberFormat="1" applyFont="1" applyFill="1" applyBorder="1" applyAlignment="1">
      <alignment horizontal="center"/>
    </xf>
    <xf numFmtId="165" fontId="16" fillId="0" borderId="28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2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5" fillId="13" borderId="30" xfId="0" applyFont="1" applyFill="1" applyBorder="1" applyAlignment="1">
      <alignment horizontal="center" vertical="center"/>
    </xf>
    <xf numFmtId="164" fontId="35" fillId="13" borderId="30" xfId="0" applyFont="1" applyFill="1" applyBorder="1" applyAlignment="1">
      <alignment horizontal="center" vertical="center" textRotation="90"/>
    </xf>
    <xf numFmtId="169" fontId="35" fillId="13" borderId="30" xfId="0" applyNumberFormat="1" applyFont="1" applyFill="1" applyBorder="1" applyAlignment="1">
      <alignment horizontal="center" vertical="center" textRotation="90"/>
    </xf>
    <xf numFmtId="170" fontId="35" fillId="13" borderId="30" xfId="0" applyNumberFormat="1" applyFont="1" applyFill="1" applyBorder="1" applyAlignment="1">
      <alignment horizontal="center" vertical="center" textRotation="90"/>
    </xf>
    <xf numFmtId="164" fontId="34" fillId="13" borderId="30" xfId="0" applyNumberFormat="1" applyFont="1" applyFill="1" applyBorder="1" applyAlignment="1">
      <alignment horizontal="center" vertical="center" textRotation="90"/>
    </xf>
    <xf numFmtId="171" fontId="35" fillId="13" borderId="30" xfId="0" applyNumberFormat="1" applyFont="1" applyFill="1" applyBorder="1" applyAlignment="1">
      <alignment textRotation="90"/>
    </xf>
    <xf numFmtId="171" fontId="35" fillId="13" borderId="30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71" fontId="35" fillId="13" borderId="30" xfId="0" applyNumberFormat="1" applyFont="1" applyFill="1" applyBorder="1" applyAlignment="1">
      <alignment horizontal="center" vertical="center" textRotation="90"/>
    </xf>
    <xf numFmtId="171" fontId="0" fillId="0" borderId="0" xfId="0" applyNumberFormat="1" applyAlignment="1">
      <alignment/>
    </xf>
    <xf numFmtId="164" fontId="35" fillId="13" borderId="30" xfId="0" applyFont="1" applyFill="1" applyBorder="1" applyAlignment="1">
      <alignment horizontal="center" vertical="center" textRotation="90" wrapText="1"/>
    </xf>
    <xf numFmtId="164" fontId="36" fillId="0" borderId="31" xfId="0" applyFont="1" applyBorder="1" applyAlignment="1">
      <alignment/>
    </xf>
    <xf numFmtId="164" fontId="0" fillId="0" borderId="31" xfId="0" applyFont="1" applyBorder="1" applyAlignment="1">
      <alignment horizontal="center" wrapText="1"/>
    </xf>
    <xf numFmtId="164" fontId="0" fillId="0" borderId="31" xfId="0" applyFont="1" applyBorder="1" applyAlignment="1">
      <alignment/>
    </xf>
    <xf numFmtId="172" fontId="0" fillId="0" borderId="31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70" fontId="0" fillId="0" borderId="31" xfId="0" applyNumberFormat="1" applyBorder="1" applyAlignment="1">
      <alignment horizontal="center"/>
    </xf>
    <xf numFmtId="173" fontId="37" fillId="0" borderId="32" xfId="0" applyNumberFormat="1" applyFont="1" applyBorder="1" applyAlignment="1">
      <alignment horizontal="center"/>
    </xf>
    <xf numFmtId="173" fontId="38" fillId="0" borderId="32" xfId="0" applyNumberFormat="1" applyFont="1" applyBorder="1" applyAlignment="1">
      <alignment horizontal="center"/>
    </xf>
    <xf numFmtId="172" fontId="37" fillId="0" borderId="32" xfId="0" applyNumberFormat="1" applyFont="1" applyBorder="1" applyAlignment="1">
      <alignment horizontal="center"/>
    </xf>
    <xf numFmtId="164" fontId="37" fillId="0" borderId="32" xfId="0" applyNumberFormat="1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2" xfId="0" applyBorder="1" applyAlignment="1">
      <alignment/>
    </xf>
    <xf numFmtId="172" fontId="39" fillId="0" borderId="32" xfId="0" applyNumberFormat="1" applyFont="1" applyBorder="1" applyAlignment="1">
      <alignment horizontal="center"/>
    </xf>
    <xf numFmtId="164" fontId="0" fillId="14" borderId="0" xfId="0" applyFill="1" applyAlignment="1">
      <alignment/>
    </xf>
    <xf numFmtId="164" fontId="0" fillId="0" borderId="32" xfId="0" applyFont="1" applyBorder="1" applyAlignment="1">
      <alignment horizontal="center" wrapText="1"/>
    </xf>
    <xf numFmtId="164" fontId="0" fillId="15" borderId="32" xfId="0" applyFont="1" applyFill="1" applyBorder="1" applyAlignment="1">
      <alignment horizontal="center" wrapText="1"/>
    </xf>
    <xf numFmtId="164" fontId="0" fillId="16" borderId="32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4" fontId="0" fillId="0" borderId="0" xfId="0" applyNumberFormat="1" applyAlignment="1">
      <alignment/>
    </xf>
    <xf numFmtId="164" fontId="36" fillId="17" borderId="31" xfId="0" applyFont="1" applyFill="1" applyBorder="1" applyAlignment="1">
      <alignment/>
    </xf>
    <xf numFmtId="164" fontId="0" fillId="17" borderId="31" xfId="0" applyFont="1" applyFill="1" applyBorder="1" applyAlignment="1">
      <alignment horizontal="center" wrapText="1"/>
    </xf>
    <xf numFmtId="164" fontId="0" fillId="17" borderId="31" xfId="0" applyFont="1" applyFill="1" applyBorder="1" applyAlignment="1">
      <alignment/>
    </xf>
    <xf numFmtId="172" fontId="0" fillId="17" borderId="31" xfId="0" applyNumberFormat="1" applyFill="1" applyBorder="1" applyAlignment="1">
      <alignment horizontal="center"/>
    </xf>
    <xf numFmtId="169" fontId="0" fillId="18" borderId="31" xfId="0" applyNumberFormat="1" applyFill="1" applyBorder="1" applyAlignment="1">
      <alignment horizontal="center"/>
    </xf>
    <xf numFmtId="170" fontId="0" fillId="18" borderId="31" xfId="0" applyNumberFormat="1" applyFill="1" applyBorder="1" applyAlignment="1">
      <alignment horizontal="center"/>
    </xf>
    <xf numFmtId="173" fontId="37" fillId="17" borderId="32" xfId="0" applyNumberFormat="1" applyFont="1" applyFill="1" applyBorder="1" applyAlignment="1">
      <alignment horizontal="center"/>
    </xf>
    <xf numFmtId="173" fontId="38" fillId="17" borderId="32" xfId="0" applyNumberFormat="1" applyFont="1" applyFill="1" applyBorder="1" applyAlignment="1">
      <alignment horizontal="center"/>
    </xf>
    <xf numFmtId="172" fontId="37" fillId="17" borderId="32" xfId="0" applyNumberFormat="1" applyFont="1" applyFill="1" applyBorder="1" applyAlignment="1">
      <alignment horizontal="center"/>
    </xf>
    <xf numFmtId="164" fontId="37" fillId="17" borderId="32" xfId="0" applyNumberFormat="1" applyFont="1" applyFill="1" applyBorder="1" applyAlignment="1">
      <alignment horizontal="center"/>
    </xf>
    <xf numFmtId="164" fontId="0" fillId="17" borderId="32" xfId="0" applyFill="1" applyBorder="1" applyAlignment="1">
      <alignment horizontal="center"/>
    </xf>
    <xf numFmtId="164" fontId="0" fillId="17" borderId="32" xfId="0" applyFill="1" applyBorder="1" applyAlignment="1">
      <alignment/>
    </xf>
    <xf numFmtId="172" fontId="39" fillId="17" borderId="32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64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11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4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41" fillId="0" borderId="0" xfId="0" applyFont="1" applyAlignment="1">
      <alignment/>
    </xf>
    <xf numFmtId="171" fontId="35" fillId="13" borderId="30" xfId="0" applyNumberFormat="1" applyFont="1" applyFill="1" applyBorder="1" applyAlignment="1">
      <alignment horizontal="center" vertical="center" textRotation="90" wrapText="1"/>
    </xf>
    <xf numFmtId="164" fontId="42" fillId="0" borderId="31" xfId="0" applyFont="1" applyBorder="1" applyAlignment="1">
      <alignment horizontal="center" wrapText="1"/>
    </xf>
    <xf numFmtId="164" fontId="42" fillId="17" borderId="31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35" fillId="13" borderId="30" xfId="0" applyNumberFormat="1" applyFont="1" applyFill="1" applyBorder="1" applyAlignment="1">
      <alignment horizontal="center" vertical="center" textRotation="90"/>
    </xf>
    <xf numFmtId="172" fontId="43" fillId="0" borderId="32" xfId="0" applyNumberFormat="1" applyFont="1" applyBorder="1" applyAlignment="1">
      <alignment horizontal="center"/>
    </xf>
    <xf numFmtId="164" fontId="0" fillId="0" borderId="32" xfId="0" applyNumberFormat="1" applyBorder="1" applyAlignment="1">
      <alignment/>
    </xf>
    <xf numFmtId="172" fontId="34" fillId="0" borderId="32" xfId="0" applyNumberFormat="1" applyFont="1" applyBorder="1" applyAlignment="1">
      <alignment horizontal="center"/>
    </xf>
    <xf numFmtId="172" fontId="0" fillId="18" borderId="31" xfId="0" applyNumberFormat="1" applyFill="1" applyBorder="1" applyAlignment="1">
      <alignment horizontal="center"/>
    </xf>
    <xf numFmtId="169" fontId="0" fillId="17" borderId="31" xfId="0" applyNumberFormat="1" applyFill="1" applyBorder="1" applyAlignment="1">
      <alignment horizontal="center"/>
    </xf>
    <xf numFmtId="173" fontId="37" fillId="18" borderId="32" xfId="0" applyNumberFormat="1" applyFont="1" applyFill="1" applyBorder="1" applyAlignment="1">
      <alignment horizontal="center"/>
    </xf>
    <xf numFmtId="173" fontId="38" fillId="18" borderId="32" xfId="0" applyNumberFormat="1" applyFont="1" applyFill="1" applyBorder="1" applyAlignment="1">
      <alignment horizontal="center"/>
    </xf>
    <xf numFmtId="172" fontId="43" fillId="18" borderId="32" xfId="0" applyNumberFormat="1" applyFont="1" applyFill="1" applyBorder="1" applyAlignment="1">
      <alignment horizontal="center"/>
    </xf>
    <xf numFmtId="172" fontId="37" fillId="18" borderId="32" xfId="0" applyNumberFormat="1" applyFont="1" applyFill="1" applyBorder="1" applyAlignment="1">
      <alignment horizontal="center"/>
    </xf>
    <xf numFmtId="164" fontId="37" fillId="18" borderId="32" xfId="0" applyNumberFormat="1" applyFont="1" applyFill="1" applyBorder="1" applyAlignment="1">
      <alignment horizontal="center"/>
    </xf>
    <xf numFmtId="164" fontId="0" fillId="18" borderId="32" xfId="0" applyFill="1" applyBorder="1" applyAlignment="1">
      <alignment horizontal="center"/>
    </xf>
    <xf numFmtId="164" fontId="0" fillId="18" borderId="32" xfId="0" applyNumberFormat="1" applyFill="1" applyBorder="1" applyAlignment="1">
      <alignment/>
    </xf>
    <xf numFmtId="172" fontId="34" fillId="18" borderId="32" xfId="0" applyNumberFormat="1" applyFont="1" applyFill="1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zul" xfId="21"/>
    <cellStyle name="Azul Negrito" xfId="22"/>
    <cellStyle name="cinza" xfId="23"/>
    <cellStyle name="Laranja" xfId="24"/>
    <cellStyle name="Sem título1" xfId="25"/>
    <cellStyle name="Sem título2" xfId="26"/>
    <cellStyle name="Sem título3" xfId="27"/>
    <cellStyle name="Sem título4" xfId="28"/>
    <cellStyle name="Sem título5" xfId="29"/>
    <cellStyle name="Sem título6" xfId="30"/>
    <cellStyle name="Sem título7" xfId="31"/>
    <cellStyle name="Sem título8" xfId="32"/>
    <cellStyle name="Sem título9" xfId="33"/>
    <cellStyle name="Verde Sem Negrito" xfId="34"/>
    <cellStyle name="Vermelho" xfId="35"/>
    <cellStyle name="Vermelhor Sem Negrito" xfId="36"/>
  </cellStyles>
  <dxfs count="8">
    <dxf>
      <font>
        <b val="0"/>
        <sz val="11"/>
        <color rgb="FF000000"/>
      </font>
      <border/>
    </dxf>
    <dxf>
      <font>
        <b/>
        <i val="0"/>
        <sz val="11"/>
        <color rgb="FFFFFF99"/>
      </font>
      <fill>
        <patternFill patternType="solid">
          <fgColor rgb="FF000080"/>
          <bgColor rgb="FF0000FF"/>
        </patternFill>
      </fill>
      <border/>
    </dxf>
    <dxf>
      <font>
        <b/>
        <i val="0"/>
        <sz val="11"/>
        <color rgb="FFFF3333"/>
      </font>
      <border/>
    </dxf>
    <dxf>
      <font>
        <b val="0"/>
        <sz val="11"/>
        <color rgb="FFFF3333"/>
      </font>
      <border/>
    </dxf>
    <dxf>
      <font>
        <b val="0"/>
        <sz val="11"/>
        <color rgb="FFFF6600"/>
      </font>
      <border/>
    </dxf>
    <dxf>
      <font>
        <b val="0"/>
        <sz val="11"/>
        <color rgb="FF00CC00"/>
      </font>
      <border/>
    </dxf>
    <dxf>
      <font>
        <b/>
        <i val="0"/>
        <sz val="12"/>
        <color rgb="FF3333FF"/>
      </font>
      <border/>
    </dxf>
    <dxf>
      <font>
        <b val="0"/>
        <sz val="11"/>
        <color rgb="FFFFFFFF"/>
      </font>
      <fill>
        <patternFill patternType="solid">
          <fgColor rgb="FF808080"/>
          <bgColor rgb="FF6666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661900"/>
      <rgbColor rgb="00006633"/>
      <rgbColor rgb="00000080"/>
      <rgbColor rgb="00808000"/>
      <rgbColor rgb="00800080"/>
      <rgbColor rgb="00008080"/>
      <rgbColor rgb="00C0C0C0"/>
      <rgbColor rgb="00808080"/>
      <rgbColor rgb="00B2B2B2"/>
      <rgbColor rgb="00FF3333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CC0000"/>
      <rgbColor rgb="00008080"/>
      <rgbColor rgb="003333FF"/>
      <rgbColor rgb="0000CCFF"/>
      <rgbColor rgb="00CCFFFF"/>
      <rgbColor rgb="0099FF66"/>
      <rgbColor rgb="00FFFF99"/>
      <rgbColor rgb="0066FFFF"/>
      <rgbColor rgb="00FF99CC"/>
      <rgbColor rgb="00CC99FF"/>
      <rgbColor rgb="00FFCC99"/>
      <rgbColor rgb="006666FF"/>
      <rgbColor rgb="0033FF99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cornell.edu/~numb3rs/whieldon/num313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1"/>
  <sheetViews>
    <sheetView tabSelected="1" zoomScale="65" zoomScaleNormal="65" workbookViewId="0" topLeftCell="A4">
      <pane ySplit="855" topLeftCell="A1" activePane="bottomLeft" state="split"/>
      <selection pane="topLeft" activeCell="A4" sqref="A4"/>
      <selection pane="bottomLeft" activeCell="J6" sqref="J6"/>
    </sheetView>
  </sheetViews>
  <sheetFormatPr defaultColWidth="9.140625" defaultRowHeight="15"/>
  <cols>
    <col min="1" max="1" width="3.00390625" style="1" customWidth="1"/>
    <col min="2" max="2" width="10.7109375" style="2" customWidth="1"/>
    <col min="3" max="8" width="10.7109375" style="3" customWidth="1"/>
    <col min="9" max="9" width="3.57421875" style="3" customWidth="1"/>
    <col min="10" max="10" width="9.140625" style="2" customWidth="1"/>
    <col min="11" max="11" width="14.14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1" ht="12.75"/>
    <row r="2" spans="2:15" ht="15">
      <c r="B2" s="4" t="s">
        <v>0</v>
      </c>
      <c r="C2" s="4"/>
      <c r="D2" s="4"/>
      <c r="E2" s="4"/>
      <c r="F2" s="4"/>
      <c r="G2" s="4"/>
      <c r="H2" s="4"/>
      <c r="J2" s="5"/>
      <c r="K2" s="6"/>
      <c r="L2" s="7"/>
      <c r="M2" s="6"/>
      <c r="N2" s="8"/>
      <c r="O2" s="9"/>
    </row>
    <row r="3" spans="2:8" ht="12.75">
      <c r="B3" s="4"/>
      <c r="C3" s="4"/>
      <c r="D3" s="4"/>
      <c r="E3" s="4"/>
      <c r="F3" s="4"/>
      <c r="G3" s="4"/>
      <c r="H3" s="4"/>
    </row>
    <row r="4" spans="2:15" ht="12.75">
      <c r="B4" s="10" t="s">
        <v>1</v>
      </c>
      <c r="C4" s="11" t="s">
        <v>2</v>
      </c>
      <c r="D4" s="10" t="s">
        <v>3</v>
      </c>
      <c r="E4" s="11" t="s">
        <v>4</v>
      </c>
      <c r="F4" s="10" t="s">
        <v>5</v>
      </c>
      <c r="G4" s="11" t="s">
        <v>6</v>
      </c>
      <c r="H4" s="10" t="s">
        <v>7</v>
      </c>
      <c r="J4" s="12" t="s">
        <v>8</v>
      </c>
      <c r="K4" s="13" t="s">
        <v>9</v>
      </c>
      <c r="L4" s="14" t="s">
        <v>10</v>
      </c>
      <c r="M4" s="14"/>
      <c r="N4" s="14"/>
      <c r="O4" s="12" t="s">
        <v>11</v>
      </c>
    </row>
    <row r="5" spans="1:15" ht="12.75">
      <c r="A5" s="1">
        <v>1</v>
      </c>
      <c r="B5" s="15">
        <v>43170</v>
      </c>
      <c r="C5" s="16">
        <v>43171</v>
      </c>
      <c r="D5" s="17">
        <v>43172</v>
      </c>
      <c r="E5" s="17">
        <v>43173</v>
      </c>
      <c r="F5" s="17">
        <v>43174</v>
      </c>
      <c r="G5" s="17">
        <v>43175</v>
      </c>
      <c r="H5" s="18">
        <v>43176</v>
      </c>
      <c r="I5" s="3">
        <v>4</v>
      </c>
      <c r="J5" s="12" t="s">
        <v>11</v>
      </c>
      <c r="K5" s="19">
        <f ca="1">TODAY()</f>
        <v>43187</v>
      </c>
      <c r="L5" s="20">
        <f ca="1">HOUR(NOW())</f>
        <v>2</v>
      </c>
      <c r="M5" s="20">
        <f ca="1">MINUTE(NOW())</f>
        <v>26</v>
      </c>
      <c r="N5" s="20">
        <f ca="1">SECOND(NOW())</f>
        <v>23</v>
      </c>
      <c r="O5" s="12" t="s">
        <v>8</v>
      </c>
    </row>
    <row r="6" spans="1:19" ht="12.75">
      <c r="A6" s="1">
        <v>2</v>
      </c>
      <c r="B6" s="21">
        <v>43177</v>
      </c>
      <c r="C6" s="22">
        <v>43178</v>
      </c>
      <c r="D6" s="22">
        <v>43179</v>
      </c>
      <c r="E6" s="22">
        <v>43180</v>
      </c>
      <c r="F6" s="22">
        <v>43181</v>
      </c>
      <c r="G6" s="22">
        <v>43182</v>
      </c>
      <c r="H6" s="23">
        <v>43183</v>
      </c>
      <c r="I6" s="3">
        <v>4</v>
      </c>
      <c r="K6" s="24" t="s">
        <v>12</v>
      </c>
      <c r="L6" s="25" t="s">
        <v>13</v>
      </c>
      <c r="M6" s="25"/>
      <c r="N6" s="25" t="s">
        <v>14</v>
      </c>
      <c r="O6" s="25"/>
      <c r="P6" s="25" t="s">
        <v>15</v>
      </c>
      <c r="Q6" s="25"/>
      <c r="R6" s="26" t="s">
        <v>16</v>
      </c>
      <c r="S6" s="26"/>
    </row>
    <row r="7" spans="1:19" ht="12.75">
      <c r="A7" s="1">
        <v>3</v>
      </c>
      <c r="B7" s="21">
        <v>43184</v>
      </c>
      <c r="C7" s="22">
        <v>43185</v>
      </c>
      <c r="D7" s="22">
        <v>43186</v>
      </c>
      <c r="E7" s="22">
        <v>43187</v>
      </c>
      <c r="F7" s="27">
        <v>43188</v>
      </c>
      <c r="G7" s="27">
        <v>43189</v>
      </c>
      <c r="H7" s="28">
        <v>43190</v>
      </c>
      <c r="I7" s="3">
        <v>4</v>
      </c>
      <c r="K7" s="29" t="s">
        <v>17</v>
      </c>
      <c r="L7" s="30" t="s">
        <v>18</v>
      </c>
      <c r="M7" s="30"/>
      <c r="N7" s="30" t="s">
        <v>19</v>
      </c>
      <c r="O7" s="30"/>
      <c r="P7" s="31" t="s">
        <v>20</v>
      </c>
      <c r="Q7" s="31"/>
      <c r="R7" s="32" t="s">
        <v>21</v>
      </c>
      <c r="S7" s="32"/>
    </row>
    <row r="8" spans="1:19" ht="12.75">
      <c r="A8" s="1">
        <v>4</v>
      </c>
      <c r="B8" s="21">
        <v>43191</v>
      </c>
      <c r="C8" s="22">
        <v>43192</v>
      </c>
      <c r="D8" s="22">
        <v>43193</v>
      </c>
      <c r="E8" s="22">
        <v>43194</v>
      </c>
      <c r="F8" s="22">
        <v>43195</v>
      </c>
      <c r="G8" s="22">
        <v>43196</v>
      </c>
      <c r="H8" s="23">
        <v>43197</v>
      </c>
      <c r="I8" s="3">
        <v>4</v>
      </c>
      <c r="K8" s="29" t="s">
        <v>16</v>
      </c>
      <c r="L8" s="30" t="s">
        <v>22</v>
      </c>
      <c r="M8" s="30" t="s">
        <v>23</v>
      </c>
      <c r="N8" s="30" t="s">
        <v>24</v>
      </c>
      <c r="O8" s="30"/>
      <c r="P8" s="31" t="s">
        <v>25</v>
      </c>
      <c r="Q8" s="31" t="s">
        <v>23</v>
      </c>
      <c r="R8" s="33" t="s">
        <v>26</v>
      </c>
      <c r="S8" s="33"/>
    </row>
    <row r="9" spans="1:19" ht="12.75">
      <c r="A9" s="1">
        <v>5</v>
      </c>
      <c r="B9" s="21">
        <v>43198</v>
      </c>
      <c r="C9" s="22">
        <v>43199</v>
      </c>
      <c r="D9" s="22">
        <v>43200</v>
      </c>
      <c r="E9" s="22">
        <v>43201</v>
      </c>
      <c r="F9" s="22">
        <v>43202</v>
      </c>
      <c r="G9" s="22">
        <v>43203</v>
      </c>
      <c r="H9" s="23">
        <v>43204</v>
      </c>
      <c r="I9" s="3">
        <v>4</v>
      </c>
      <c r="K9" s="34" t="s">
        <v>27</v>
      </c>
      <c r="L9" s="35" t="s">
        <v>28</v>
      </c>
      <c r="M9" s="35"/>
      <c r="N9" s="35" t="s">
        <v>24</v>
      </c>
      <c r="O9" s="35"/>
      <c r="P9" s="35" t="s">
        <v>29</v>
      </c>
      <c r="Q9" s="35"/>
      <c r="R9" s="36" t="s">
        <v>30</v>
      </c>
      <c r="S9" s="36"/>
    </row>
    <row r="10" spans="1:20" ht="15">
      <c r="A10" s="1">
        <v>6</v>
      </c>
      <c r="B10" s="21">
        <v>43205</v>
      </c>
      <c r="C10" s="22">
        <v>43206</v>
      </c>
      <c r="D10" s="22">
        <v>43207</v>
      </c>
      <c r="E10" s="22">
        <v>43208</v>
      </c>
      <c r="F10" s="22">
        <v>43209</v>
      </c>
      <c r="G10" s="22">
        <v>43210</v>
      </c>
      <c r="H10" s="28">
        <v>43211</v>
      </c>
      <c r="I10" s="3">
        <v>4</v>
      </c>
      <c r="J10"/>
      <c r="K10"/>
      <c r="L10"/>
      <c r="M10"/>
      <c r="N10"/>
      <c r="O10"/>
      <c r="P10"/>
      <c r="Q10"/>
      <c r="R10"/>
      <c r="S10"/>
      <c r="T10"/>
    </row>
    <row r="11" spans="1:20" ht="15">
      <c r="A11" s="1">
        <v>7</v>
      </c>
      <c r="B11" s="21">
        <v>43212</v>
      </c>
      <c r="C11" s="22">
        <v>43213</v>
      </c>
      <c r="D11" s="22">
        <v>43214</v>
      </c>
      <c r="E11" s="37">
        <v>43215</v>
      </c>
      <c r="F11" s="22">
        <v>43216</v>
      </c>
      <c r="G11" s="22">
        <v>43217</v>
      </c>
      <c r="H11" s="38">
        <v>43218</v>
      </c>
      <c r="I11" s="3">
        <v>4</v>
      </c>
      <c r="J11"/>
      <c r="K11" s="39"/>
      <c r="L11" s="25" t="s">
        <v>31</v>
      </c>
      <c r="M11" s="25" t="s">
        <v>31</v>
      </c>
      <c r="N11" s="25" t="s">
        <v>32</v>
      </c>
      <c r="O11" s="25"/>
      <c r="P11" s="25" t="s">
        <v>33</v>
      </c>
      <c r="Q11" s="25"/>
      <c r="R11" s="40"/>
      <c r="S11" s="41"/>
      <c r="T11"/>
    </row>
    <row r="12" spans="1:20" ht="12.75">
      <c r="A12" s="1">
        <v>8</v>
      </c>
      <c r="B12" s="21">
        <v>43219</v>
      </c>
      <c r="C12" s="42">
        <v>43220</v>
      </c>
      <c r="D12" s="27">
        <v>43221</v>
      </c>
      <c r="E12" s="22">
        <v>43222</v>
      </c>
      <c r="F12" s="22">
        <v>43223</v>
      </c>
      <c r="G12" s="22">
        <v>43224</v>
      </c>
      <c r="H12" s="23">
        <v>43225</v>
      </c>
      <c r="I12" s="3">
        <v>4</v>
      </c>
      <c r="J12"/>
      <c r="K12" s="43"/>
      <c r="L12" s="44" t="s">
        <v>34</v>
      </c>
      <c r="M12" s="44" t="s">
        <v>16</v>
      </c>
      <c r="N12" s="44" t="s">
        <v>34</v>
      </c>
      <c r="O12" s="44" t="s">
        <v>16</v>
      </c>
      <c r="P12" s="44" t="s">
        <v>34</v>
      </c>
      <c r="Q12" s="44" t="s">
        <v>16</v>
      </c>
      <c r="R12" s="45"/>
      <c r="S12" s="46"/>
      <c r="T12"/>
    </row>
    <row r="13" spans="1:20" ht="15">
      <c r="A13" s="1">
        <v>9</v>
      </c>
      <c r="B13" s="21">
        <v>43226</v>
      </c>
      <c r="C13" s="22">
        <v>43227</v>
      </c>
      <c r="D13" s="22">
        <v>43228</v>
      </c>
      <c r="E13" s="22">
        <v>43229</v>
      </c>
      <c r="F13" s="22">
        <v>43230</v>
      </c>
      <c r="G13" s="22">
        <v>43231</v>
      </c>
      <c r="H13" s="23">
        <v>43232</v>
      </c>
      <c r="I13" s="3">
        <v>4</v>
      </c>
      <c r="J13"/>
      <c r="K13" s="47">
        <v>0.5625</v>
      </c>
      <c r="L13" s="45"/>
      <c r="M13" s="45"/>
      <c r="N13" s="45">
        <v>124</v>
      </c>
      <c r="O13" s="45">
        <v>10</v>
      </c>
      <c r="P13" s="45">
        <v>124</v>
      </c>
      <c r="Q13" s="48">
        <v>10</v>
      </c>
      <c r="R13" s="45"/>
      <c r="S13" s="46"/>
      <c r="T13"/>
    </row>
    <row r="14" spans="1:20" ht="15">
      <c r="A14" s="1">
        <v>10</v>
      </c>
      <c r="B14" s="21">
        <v>43233</v>
      </c>
      <c r="C14" s="22">
        <v>43234</v>
      </c>
      <c r="D14" s="22">
        <v>43235</v>
      </c>
      <c r="E14" s="22">
        <v>43236</v>
      </c>
      <c r="F14" s="22">
        <v>43237</v>
      </c>
      <c r="G14" s="22">
        <v>43238</v>
      </c>
      <c r="H14" s="23">
        <v>43239</v>
      </c>
      <c r="I14" s="3">
        <v>4</v>
      </c>
      <c r="J14"/>
      <c r="K14" s="47">
        <v>0.6388888888888888</v>
      </c>
      <c r="L14" s="45">
        <v>146</v>
      </c>
      <c r="M14" s="48">
        <v>18</v>
      </c>
      <c r="N14" s="45">
        <v>146</v>
      </c>
      <c r="O14" s="48">
        <v>8</v>
      </c>
      <c r="P14" s="45"/>
      <c r="Q14" s="45"/>
      <c r="R14" s="45"/>
      <c r="S14" s="46"/>
      <c r="T14"/>
    </row>
    <row r="15" spans="1:20" ht="15">
      <c r="A15" s="1">
        <v>11</v>
      </c>
      <c r="B15" s="21">
        <v>43240</v>
      </c>
      <c r="C15" s="22">
        <v>43241</v>
      </c>
      <c r="D15" s="22">
        <v>43242</v>
      </c>
      <c r="E15" s="22">
        <v>43243</v>
      </c>
      <c r="F15" s="22">
        <v>43244</v>
      </c>
      <c r="G15" s="22">
        <v>43245</v>
      </c>
      <c r="H15" s="23">
        <v>43246</v>
      </c>
      <c r="I15" s="3">
        <v>4</v>
      </c>
      <c r="J15"/>
      <c r="K15" s="47">
        <v>0.7083333333333334</v>
      </c>
      <c r="L15" s="45"/>
      <c r="M15" s="45"/>
      <c r="N15" s="45">
        <v>703</v>
      </c>
      <c r="O15" s="45">
        <v>21</v>
      </c>
      <c r="P15" s="45"/>
      <c r="Q15" s="45"/>
      <c r="R15" s="45"/>
      <c r="S15" s="46"/>
      <c r="T15"/>
    </row>
    <row r="16" spans="1:20" ht="14.25" customHeight="1">
      <c r="A16" s="1">
        <v>12</v>
      </c>
      <c r="B16" s="21">
        <v>43247</v>
      </c>
      <c r="C16" s="22">
        <v>43248</v>
      </c>
      <c r="D16" s="22">
        <v>43249</v>
      </c>
      <c r="E16" s="22">
        <v>43250</v>
      </c>
      <c r="F16" s="27">
        <v>43251</v>
      </c>
      <c r="G16" s="27">
        <v>43252</v>
      </c>
      <c r="H16" s="28">
        <v>43253</v>
      </c>
      <c r="I16" s="3">
        <v>4</v>
      </c>
      <c r="J16"/>
      <c r="K16" s="49">
        <v>0.875</v>
      </c>
      <c r="L16" s="50"/>
      <c r="M16" s="50"/>
      <c r="N16" s="50"/>
      <c r="O16" s="50"/>
      <c r="P16" s="50">
        <v>703</v>
      </c>
      <c r="Q16" s="50">
        <v>21</v>
      </c>
      <c r="R16" s="50"/>
      <c r="S16" s="51"/>
      <c r="T16"/>
    </row>
    <row r="17" spans="1:20" ht="12.75">
      <c r="A17" s="1">
        <v>13</v>
      </c>
      <c r="B17" s="21">
        <v>43254</v>
      </c>
      <c r="C17" s="22">
        <v>43255</v>
      </c>
      <c r="D17" s="22">
        <v>43256</v>
      </c>
      <c r="E17" s="37">
        <v>43257</v>
      </c>
      <c r="F17" s="22">
        <v>43258</v>
      </c>
      <c r="G17" s="22">
        <v>43259</v>
      </c>
      <c r="H17" s="38">
        <v>43260</v>
      </c>
      <c r="I17" s="3">
        <v>4</v>
      </c>
      <c r="J17"/>
      <c r="K17"/>
      <c r="L17"/>
      <c r="M17"/>
      <c r="N17"/>
      <c r="O17"/>
      <c r="P17"/>
      <c r="Q17"/>
      <c r="R17"/>
      <c r="S17"/>
      <c r="T17"/>
    </row>
    <row r="18" spans="1:20" ht="13.5" customHeight="1">
      <c r="A18" s="1">
        <v>14</v>
      </c>
      <c r="B18" s="21">
        <v>43261</v>
      </c>
      <c r="C18" s="22">
        <v>43262</v>
      </c>
      <c r="D18" s="22">
        <v>43263</v>
      </c>
      <c r="E18" s="22">
        <v>43264</v>
      </c>
      <c r="F18" s="22">
        <v>43265</v>
      </c>
      <c r="G18" s="22">
        <v>43266</v>
      </c>
      <c r="H18" s="23">
        <v>43267</v>
      </c>
      <c r="I18" s="3">
        <v>4</v>
      </c>
      <c r="J18" s="52" t="s">
        <v>35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2.75" customHeight="1">
      <c r="A19" s="1">
        <v>15</v>
      </c>
      <c r="B19" s="21">
        <v>43268</v>
      </c>
      <c r="C19" s="22">
        <v>43269</v>
      </c>
      <c r="D19" s="22">
        <v>43270</v>
      </c>
      <c r="E19" s="22">
        <v>43271</v>
      </c>
      <c r="F19" s="22">
        <v>43272</v>
      </c>
      <c r="G19" s="22">
        <v>43273</v>
      </c>
      <c r="H19" s="23">
        <v>43274</v>
      </c>
      <c r="I19" s="3">
        <v>4</v>
      </c>
      <c r="J19" s="53" t="s">
        <v>36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2.75" customHeight="1">
      <c r="A20" s="1">
        <v>16</v>
      </c>
      <c r="B20" s="21">
        <v>43275</v>
      </c>
      <c r="C20" s="22">
        <v>43276</v>
      </c>
      <c r="D20" s="22">
        <v>43277</v>
      </c>
      <c r="E20" s="22">
        <v>43278</v>
      </c>
      <c r="F20" s="22">
        <v>43279</v>
      </c>
      <c r="G20" s="22">
        <v>43280</v>
      </c>
      <c r="H20" s="23">
        <v>43281</v>
      </c>
      <c r="I20" s="3">
        <v>4</v>
      </c>
      <c r="J20" s="54" t="s">
        <v>37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2.75" customHeight="1">
      <c r="A21" s="1">
        <v>17</v>
      </c>
      <c r="B21" s="21">
        <v>43282</v>
      </c>
      <c r="C21" s="22">
        <v>43283</v>
      </c>
      <c r="D21" s="22">
        <v>43284</v>
      </c>
      <c r="E21" s="22">
        <v>43285</v>
      </c>
      <c r="F21" s="22">
        <v>43286</v>
      </c>
      <c r="G21" s="22">
        <v>43287</v>
      </c>
      <c r="H21" s="23">
        <v>43288</v>
      </c>
      <c r="I21" s="3">
        <v>4</v>
      </c>
      <c r="J21" s="55" t="s">
        <v>38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2.75" customHeight="1">
      <c r="A22" s="1">
        <v>18</v>
      </c>
      <c r="B22" s="21">
        <v>43289</v>
      </c>
      <c r="C22" s="22">
        <v>43290</v>
      </c>
      <c r="D22" s="22">
        <v>43291</v>
      </c>
      <c r="E22" s="37">
        <v>43292</v>
      </c>
      <c r="F22" s="22">
        <v>43293</v>
      </c>
      <c r="G22" s="22">
        <v>43294</v>
      </c>
      <c r="H22" s="56">
        <v>43295</v>
      </c>
      <c r="I22" s="3">
        <v>4</v>
      </c>
      <c r="J22" s="57" t="s">
        <v>39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8" ht="12.75" customHeight="1">
      <c r="A23" s="1" t="s">
        <v>40</v>
      </c>
      <c r="B23" s="21">
        <v>43296</v>
      </c>
      <c r="C23" s="22">
        <v>43297</v>
      </c>
      <c r="D23" s="22">
        <v>43298</v>
      </c>
      <c r="E23" s="37">
        <v>43299</v>
      </c>
      <c r="F23" s="22">
        <v>43300</v>
      </c>
      <c r="G23" s="22">
        <v>43301</v>
      </c>
      <c r="H23" s="38">
        <v>43302</v>
      </c>
    </row>
    <row r="24" spans="2:20" ht="12.75" customHeight="1">
      <c r="B24" s="21">
        <v>43303</v>
      </c>
      <c r="C24" s="22">
        <v>43304</v>
      </c>
      <c r="D24" s="22">
        <v>43305</v>
      </c>
      <c r="E24" s="22">
        <v>43306</v>
      </c>
      <c r="F24" s="22">
        <v>43307</v>
      </c>
      <c r="G24" s="22">
        <v>43308</v>
      </c>
      <c r="H24" s="23">
        <v>43309</v>
      </c>
      <c r="J24" s="58" t="s">
        <v>41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3" ht="13.5" customHeight="1">
      <c r="B25" s="21">
        <v>43310</v>
      </c>
      <c r="C25" s="22">
        <v>43311</v>
      </c>
      <c r="D25" s="22">
        <v>43312</v>
      </c>
      <c r="E25" s="22">
        <v>43313</v>
      </c>
      <c r="F25" s="22">
        <v>43314</v>
      </c>
      <c r="G25" s="22">
        <v>43315</v>
      </c>
      <c r="H25" s="23">
        <v>43316</v>
      </c>
      <c r="J25" s="59" t="s">
        <v>42</v>
      </c>
      <c r="K25" s="60"/>
      <c r="L25" s="61"/>
      <c r="M25" s="60"/>
      <c r="N25" s="60"/>
      <c r="O25" s="60"/>
      <c r="P25" s="60"/>
      <c r="Q25" s="60"/>
      <c r="R25" s="60"/>
      <c r="S25" s="60"/>
      <c r="T25" s="62"/>
      <c r="V25" s="2" t="s">
        <v>43</v>
      </c>
      <c r="W25" s="2" t="s">
        <v>44</v>
      </c>
    </row>
    <row r="26" spans="2:22" ht="13.5" customHeight="1">
      <c r="B26" s="21">
        <v>43317</v>
      </c>
      <c r="C26" s="22">
        <v>43318</v>
      </c>
      <c r="D26" s="22">
        <v>43319</v>
      </c>
      <c r="E26" s="22">
        <v>43320</v>
      </c>
      <c r="F26" s="22">
        <v>43321</v>
      </c>
      <c r="G26" s="22">
        <v>43322</v>
      </c>
      <c r="H26" s="23">
        <v>43323</v>
      </c>
      <c r="J26" s="63" t="s">
        <v>45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V26" s="2" t="s">
        <v>46</v>
      </c>
    </row>
    <row r="27" spans="2:20" ht="12.75">
      <c r="B27" s="21">
        <v>43324</v>
      </c>
      <c r="C27" s="64">
        <v>43325</v>
      </c>
      <c r="D27" s="22">
        <v>43326</v>
      </c>
      <c r="E27" s="22">
        <v>43327</v>
      </c>
      <c r="F27" s="22">
        <v>43328</v>
      </c>
      <c r="G27" s="22">
        <v>43329</v>
      </c>
      <c r="H27" s="23">
        <v>43330</v>
      </c>
      <c r="I27" s="3">
        <f>SUM(I5:I23)</f>
        <v>72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12.75" customHeight="1">
      <c r="B28" s="21">
        <v>43331</v>
      </c>
      <c r="C28" s="22">
        <v>43332</v>
      </c>
      <c r="D28" s="22">
        <v>43333</v>
      </c>
      <c r="E28" s="22">
        <v>43334</v>
      </c>
      <c r="F28" s="22">
        <v>43335</v>
      </c>
      <c r="G28" s="22">
        <v>43336</v>
      </c>
      <c r="H28" s="23">
        <v>43337</v>
      </c>
      <c r="J28" s="65" t="s">
        <v>47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2:22" ht="12.75">
      <c r="B29" s="21">
        <v>43338</v>
      </c>
      <c r="C29" s="22">
        <v>43339</v>
      </c>
      <c r="D29" s="22">
        <v>43340</v>
      </c>
      <c r="E29" s="22">
        <v>43341</v>
      </c>
      <c r="F29" s="22">
        <v>43342</v>
      </c>
      <c r="G29" s="22">
        <v>43343</v>
      </c>
      <c r="H29" s="23">
        <v>43344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V29" s="2" t="s">
        <v>48</v>
      </c>
    </row>
    <row r="30" spans="2:22" ht="12.75" customHeight="1">
      <c r="B30" s="21">
        <v>43345</v>
      </c>
      <c r="C30" s="22">
        <v>43346</v>
      </c>
      <c r="D30" s="22">
        <v>43347</v>
      </c>
      <c r="E30" s="22">
        <v>43348</v>
      </c>
      <c r="F30" s="22">
        <v>43349</v>
      </c>
      <c r="G30" s="22">
        <v>43350</v>
      </c>
      <c r="H30" s="23">
        <v>43351</v>
      </c>
      <c r="J30" s="66" t="s">
        <v>49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V30" s="2" t="s">
        <v>50</v>
      </c>
    </row>
    <row r="31" spans="2:22" ht="12.75">
      <c r="B31" s="21">
        <v>43352</v>
      </c>
      <c r="C31" s="22">
        <v>43353</v>
      </c>
      <c r="D31" s="22">
        <v>43354</v>
      </c>
      <c r="E31" s="22">
        <v>43355</v>
      </c>
      <c r="F31" s="22">
        <v>43356</v>
      </c>
      <c r="G31" s="22">
        <v>43357</v>
      </c>
      <c r="H31" s="23">
        <v>43358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V31" s="2" t="s">
        <v>51</v>
      </c>
    </row>
    <row r="32" spans="2:12" ht="12.75">
      <c r="B32" s="21">
        <v>43359</v>
      </c>
      <c r="C32" s="22">
        <v>43360</v>
      </c>
      <c r="D32" s="22">
        <v>43361</v>
      </c>
      <c r="E32" s="22">
        <v>43362</v>
      </c>
      <c r="F32" s="22">
        <v>43363</v>
      </c>
      <c r="G32" s="22">
        <v>43364</v>
      </c>
      <c r="H32" s="23">
        <v>43365</v>
      </c>
      <c r="L32" s="67"/>
    </row>
    <row r="33" spans="2:12" ht="12.75">
      <c r="B33" s="21">
        <v>43366</v>
      </c>
      <c r="C33" s="22">
        <v>43367</v>
      </c>
      <c r="D33" s="22">
        <v>43368</v>
      </c>
      <c r="E33" s="22">
        <v>43369</v>
      </c>
      <c r="F33" s="22">
        <v>43370</v>
      </c>
      <c r="G33" s="22">
        <v>43371</v>
      </c>
      <c r="H33" s="23">
        <v>43372</v>
      </c>
      <c r="L33" s="67"/>
    </row>
    <row r="34" spans="2:12" ht="12.75">
      <c r="B34" s="21">
        <v>43373</v>
      </c>
      <c r="C34" s="22">
        <v>43374</v>
      </c>
      <c r="D34" s="22">
        <v>43375</v>
      </c>
      <c r="E34" s="22">
        <v>43376</v>
      </c>
      <c r="F34" s="22">
        <v>43377</v>
      </c>
      <c r="G34" s="22">
        <v>43378</v>
      </c>
      <c r="H34" s="23">
        <v>43379</v>
      </c>
      <c r="L34" s="67"/>
    </row>
    <row r="35" spans="2:12" ht="12.75">
      <c r="B35" s="21">
        <v>43380</v>
      </c>
      <c r="C35" s="22">
        <v>43381</v>
      </c>
      <c r="D35" s="22">
        <v>43382</v>
      </c>
      <c r="E35" s="22">
        <v>43383</v>
      </c>
      <c r="F35" s="22">
        <v>43384</v>
      </c>
      <c r="G35" s="22">
        <v>43385</v>
      </c>
      <c r="H35" s="23">
        <v>43386</v>
      </c>
      <c r="L35" s="67"/>
    </row>
    <row r="36" spans="2:12" ht="12.75">
      <c r="B36" s="21">
        <v>43387</v>
      </c>
      <c r="C36" s="22">
        <v>43388</v>
      </c>
      <c r="D36" s="22">
        <v>43389</v>
      </c>
      <c r="E36" s="22">
        <v>43390</v>
      </c>
      <c r="F36" s="22">
        <v>43391</v>
      </c>
      <c r="G36" s="22">
        <v>43392</v>
      </c>
      <c r="H36" s="23">
        <v>43393</v>
      </c>
      <c r="L36" s="67"/>
    </row>
    <row r="37" spans="2:12" ht="12.75">
      <c r="B37" s="21">
        <v>43394</v>
      </c>
      <c r="C37" s="22">
        <v>43395</v>
      </c>
      <c r="D37" s="22">
        <v>43396</v>
      </c>
      <c r="E37" s="22">
        <v>43397</v>
      </c>
      <c r="F37" s="22">
        <v>43398</v>
      </c>
      <c r="G37" s="22">
        <v>43399</v>
      </c>
      <c r="H37" s="23">
        <v>43400</v>
      </c>
      <c r="L37" s="67"/>
    </row>
    <row r="38" spans="2:12" ht="12.75">
      <c r="B38" s="21">
        <v>43401</v>
      </c>
      <c r="C38" s="22">
        <v>43402</v>
      </c>
      <c r="D38" s="22">
        <v>43403</v>
      </c>
      <c r="E38" s="22">
        <v>43404</v>
      </c>
      <c r="F38" s="22">
        <v>43405</v>
      </c>
      <c r="G38" s="22">
        <v>43406</v>
      </c>
      <c r="H38" s="23">
        <v>43407</v>
      </c>
      <c r="L38" s="67"/>
    </row>
    <row r="39" spans="2:12" ht="12.75">
      <c r="B39" s="21">
        <v>43408</v>
      </c>
      <c r="C39" s="22">
        <v>43409</v>
      </c>
      <c r="D39" s="22">
        <v>43410</v>
      </c>
      <c r="E39" s="22">
        <v>43411</v>
      </c>
      <c r="F39" s="22">
        <v>43412</v>
      </c>
      <c r="G39" s="22">
        <v>43413</v>
      </c>
      <c r="H39" s="23">
        <v>43414</v>
      </c>
      <c r="L39" s="67"/>
    </row>
    <row r="40" spans="2:12" ht="12.75">
      <c r="B40" s="21">
        <v>43415</v>
      </c>
      <c r="C40" s="22">
        <v>43416</v>
      </c>
      <c r="D40" s="22">
        <v>43417</v>
      </c>
      <c r="E40" s="22">
        <v>43418</v>
      </c>
      <c r="F40" s="22">
        <v>43419</v>
      </c>
      <c r="G40" s="22">
        <v>43420</v>
      </c>
      <c r="H40" s="23">
        <v>43421</v>
      </c>
      <c r="L40" s="67"/>
    </row>
    <row r="41" spans="2:12" ht="12.75">
      <c r="B41" s="21">
        <v>43422</v>
      </c>
      <c r="C41" s="22">
        <v>43423</v>
      </c>
      <c r="D41" s="22">
        <v>43424</v>
      </c>
      <c r="E41" s="22">
        <v>43425</v>
      </c>
      <c r="F41" s="22">
        <v>43426</v>
      </c>
      <c r="G41" s="22">
        <v>43427</v>
      </c>
      <c r="H41" s="23">
        <v>43428</v>
      </c>
      <c r="L41" s="67"/>
    </row>
    <row r="42" spans="2:12" ht="12.75">
      <c r="B42" s="21">
        <v>43429</v>
      </c>
      <c r="C42" s="22">
        <v>43430</v>
      </c>
      <c r="D42" s="22">
        <v>43431</v>
      </c>
      <c r="E42" s="22">
        <v>43432</v>
      </c>
      <c r="F42" s="22">
        <v>43433</v>
      </c>
      <c r="G42" s="22">
        <v>43434</v>
      </c>
      <c r="H42" s="23">
        <v>43435</v>
      </c>
      <c r="L42" s="67"/>
    </row>
    <row r="43" spans="2:12" ht="12.75">
      <c r="B43" s="21">
        <v>43436</v>
      </c>
      <c r="C43" s="22">
        <v>43437</v>
      </c>
      <c r="D43" s="22">
        <v>43438</v>
      </c>
      <c r="E43" s="22">
        <v>43439</v>
      </c>
      <c r="F43" s="22">
        <v>43440</v>
      </c>
      <c r="G43" s="22">
        <v>43441</v>
      </c>
      <c r="H43" s="23">
        <v>43442</v>
      </c>
      <c r="L43" s="67"/>
    </row>
    <row r="44" spans="2:12" ht="12.75">
      <c r="B44" s="21">
        <v>43443</v>
      </c>
      <c r="C44" s="22">
        <v>43444</v>
      </c>
      <c r="D44" s="22">
        <v>43445</v>
      </c>
      <c r="E44" s="22">
        <v>43446</v>
      </c>
      <c r="F44" s="22">
        <v>43447</v>
      </c>
      <c r="G44" s="22">
        <v>43448</v>
      </c>
      <c r="H44" s="23">
        <v>43449</v>
      </c>
      <c r="L44" s="67"/>
    </row>
    <row r="45" spans="2:12" ht="12.75">
      <c r="B45" s="21">
        <v>43450</v>
      </c>
      <c r="C45" s="22">
        <v>43451</v>
      </c>
      <c r="D45" s="22">
        <v>43452</v>
      </c>
      <c r="E45" s="22">
        <v>43453</v>
      </c>
      <c r="F45" s="22">
        <v>43454</v>
      </c>
      <c r="G45" s="22">
        <v>43455</v>
      </c>
      <c r="H45" s="23">
        <v>43456</v>
      </c>
      <c r="L45" s="67"/>
    </row>
    <row r="46" spans="2:12" ht="12.75">
      <c r="B46" s="21">
        <v>43457</v>
      </c>
      <c r="C46" s="22">
        <v>43458</v>
      </c>
      <c r="D46" s="22">
        <v>43459</v>
      </c>
      <c r="E46" s="22">
        <v>43460</v>
      </c>
      <c r="F46" s="22">
        <v>43461</v>
      </c>
      <c r="G46" s="22">
        <v>43462</v>
      </c>
      <c r="H46" s="23">
        <v>43463</v>
      </c>
      <c r="L46" s="67"/>
    </row>
    <row r="47" spans="2:12" ht="12.75">
      <c r="B47" s="68">
        <v>43464</v>
      </c>
      <c r="C47" s="69">
        <v>43465</v>
      </c>
      <c r="D47" s="69">
        <v>43466</v>
      </c>
      <c r="E47" s="69">
        <v>43467</v>
      </c>
      <c r="F47" s="69">
        <v>43468</v>
      </c>
      <c r="G47" s="69">
        <v>43469</v>
      </c>
      <c r="H47" s="70">
        <v>43470</v>
      </c>
      <c r="L47" s="67"/>
    </row>
    <row r="48" spans="2:12" ht="12.75">
      <c r="B48"/>
      <c r="C48"/>
      <c r="D48"/>
      <c r="E48"/>
      <c r="F48"/>
      <c r="G48"/>
      <c r="H48"/>
      <c r="L48" s="67"/>
    </row>
    <row r="49" spans="2:12" ht="12.75">
      <c r="B49"/>
      <c r="C49"/>
      <c r="D49"/>
      <c r="E49"/>
      <c r="F49"/>
      <c r="G49"/>
      <c r="H49"/>
      <c r="L49" s="67"/>
    </row>
    <row r="50" spans="2:12" ht="12.75">
      <c r="B50"/>
      <c r="C50"/>
      <c r="D50"/>
      <c r="E50"/>
      <c r="F50"/>
      <c r="G50"/>
      <c r="H50"/>
      <c r="L50" s="67"/>
    </row>
    <row r="51" spans="2:12" ht="12.75">
      <c r="B51"/>
      <c r="C51"/>
      <c r="D51"/>
      <c r="E51"/>
      <c r="F51"/>
      <c r="G51"/>
      <c r="H51"/>
      <c r="L51" s="67"/>
    </row>
    <row r="52" spans="2:12" ht="12.75">
      <c r="B52"/>
      <c r="C52"/>
      <c r="D52"/>
      <c r="E52"/>
      <c r="F52"/>
      <c r="G52"/>
      <c r="H52"/>
      <c r="L52" s="67"/>
    </row>
    <row r="53" spans="2:12" ht="12.75">
      <c r="B53"/>
      <c r="C53"/>
      <c r="D53"/>
      <c r="E53"/>
      <c r="F53"/>
      <c r="G53"/>
      <c r="H53"/>
      <c r="L53" s="67"/>
    </row>
    <row r="54" spans="2:12" ht="12.75">
      <c r="B54"/>
      <c r="C54"/>
      <c r="D54"/>
      <c r="E54"/>
      <c r="F54"/>
      <c r="G54"/>
      <c r="H54"/>
      <c r="L54" s="67"/>
    </row>
    <row r="55" spans="2:12" ht="12.75">
      <c r="B55"/>
      <c r="C55"/>
      <c r="D55"/>
      <c r="E55"/>
      <c r="F55"/>
      <c r="G55"/>
      <c r="H55"/>
      <c r="L55" s="67"/>
    </row>
    <row r="56" spans="2:12" ht="12.75">
      <c r="B56"/>
      <c r="C56"/>
      <c r="D56"/>
      <c r="E56"/>
      <c r="F56"/>
      <c r="G56"/>
      <c r="H56"/>
      <c r="L56" s="67"/>
    </row>
    <row r="57" spans="2:12" ht="12.75">
      <c r="B57"/>
      <c r="C57"/>
      <c r="D57"/>
      <c r="E57"/>
      <c r="F57"/>
      <c r="G57"/>
      <c r="H57"/>
      <c r="L57" s="67"/>
    </row>
    <row r="58" spans="2:12" ht="12.75">
      <c r="B58"/>
      <c r="C58"/>
      <c r="D58"/>
      <c r="E58"/>
      <c r="F58"/>
      <c r="G58"/>
      <c r="H58"/>
      <c r="L58" s="67"/>
    </row>
    <row r="59" spans="2:12" ht="12.75">
      <c r="B59"/>
      <c r="C59"/>
      <c r="D59"/>
      <c r="E59"/>
      <c r="F59"/>
      <c r="G59"/>
      <c r="H59"/>
      <c r="L59" s="67"/>
    </row>
    <row r="60" spans="2:12" ht="12.75">
      <c r="B60"/>
      <c r="C60"/>
      <c r="D60"/>
      <c r="E60"/>
      <c r="F60"/>
      <c r="G60"/>
      <c r="H60"/>
      <c r="L60" s="67"/>
    </row>
    <row r="61" spans="2:12" ht="12.75">
      <c r="B61"/>
      <c r="C61"/>
      <c r="D61"/>
      <c r="E61"/>
      <c r="F61"/>
      <c r="G61"/>
      <c r="H61"/>
      <c r="L61" s="67"/>
    </row>
    <row r="62" spans="2:12" ht="12.75">
      <c r="B62"/>
      <c r="C62"/>
      <c r="D62"/>
      <c r="E62"/>
      <c r="F62"/>
      <c r="G62"/>
      <c r="H62"/>
      <c r="L62" s="67"/>
    </row>
    <row r="63" spans="2:12" ht="12.75">
      <c r="B63"/>
      <c r="C63"/>
      <c r="D63"/>
      <c r="E63"/>
      <c r="F63"/>
      <c r="G63"/>
      <c r="H63"/>
      <c r="L63" s="67"/>
    </row>
    <row r="64" spans="2:12" ht="12.75">
      <c r="B64"/>
      <c r="C64"/>
      <c r="D64"/>
      <c r="E64"/>
      <c r="F64"/>
      <c r="G64"/>
      <c r="H64"/>
      <c r="L64" s="67"/>
    </row>
    <row r="65" spans="2:12" ht="12.75">
      <c r="B65"/>
      <c r="C65"/>
      <c r="D65"/>
      <c r="E65"/>
      <c r="F65"/>
      <c r="G65"/>
      <c r="H65"/>
      <c r="L65" s="67"/>
    </row>
    <row r="66" spans="2:12" ht="12.75">
      <c r="B66"/>
      <c r="C66"/>
      <c r="D66"/>
      <c r="E66"/>
      <c r="F66"/>
      <c r="G66"/>
      <c r="H66"/>
      <c r="L66" s="67"/>
    </row>
    <row r="67" spans="2:12" ht="12.75">
      <c r="B67"/>
      <c r="C67"/>
      <c r="D67"/>
      <c r="E67"/>
      <c r="F67"/>
      <c r="G67"/>
      <c r="H67"/>
      <c r="L67" s="67"/>
    </row>
    <row r="68" spans="2:12" ht="12.75">
      <c r="B68"/>
      <c r="C68"/>
      <c r="D68"/>
      <c r="E68"/>
      <c r="F68"/>
      <c r="G68"/>
      <c r="H68"/>
      <c r="L68" s="67"/>
    </row>
    <row r="69" spans="2:12" ht="12.75">
      <c r="B69"/>
      <c r="C69"/>
      <c r="D69"/>
      <c r="E69"/>
      <c r="F69"/>
      <c r="G69"/>
      <c r="H69"/>
      <c r="L69" s="67"/>
    </row>
    <row r="70" spans="2:12" ht="12.75">
      <c r="B70"/>
      <c r="C70"/>
      <c r="D70"/>
      <c r="E70"/>
      <c r="F70"/>
      <c r="G70"/>
      <c r="H70"/>
      <c r="L70" s="67"/>
    </row>
    <row r="71" spans="2:12" ht="12.75">
      <c r="B71"/>
      <c r="C71"/>
      <c r="D71"/>
      <c r="E71"/>
      <c r="F71"/>
      <c r="G71"/>
      <c r="H71"/>
      <c r="L71" s="67"/>
    </row>
    <row r="72" spans="2:12" ht="12.75">
      <c r="B72"/>
      <c r="C72"/>
      <c r="D72"/>
      <c r="E72"/>
      <c r="F72"/>
      <c r="G72"/>
      <c r="H72"/>
      <c r="L72" s="67"/>
    </row>
    <row r="73" spans="2:12" ht="12.75">
      <c r="B73"/>
      <c r="C73"/>
      <c r="D73"/>
      <c r="E73"/>
      <c r="F73"/>
      <c r="G73"/>
      <c r="H73"/>
      <c r="L73" s="67"/>
    </row>
    <row r="74" spans="2:12" ht="12.75">
      <c r="B74"/>
      <c r="C74"/>
      <c r="D74"/>
      <c r="E74"/>
      <c r="F74"/>
      <c r="G74"/>
      <c r="H74"/>
      <c r="L74" s="67"/>
    </row>
    <row r="75" spans="2:12" ht="12.75">
      <c r="B75"/>
      <c r="C75"/>
      <c r="D75"/>
      <c r="E75"/>
      <c r="F75"/>
      <c r="G75"/>
      <c r="H75"/>
      <c r="L75" s="67"/>
    </row>
    <row r="76" spans="2:12" ht="12.75">
      <c r="B76"/>
      <c r="C76"/>
      <c r="D76"/>
      <c r="E76"/>
      <c r="F76"/>
      <c r="G76"/>
      <c r="H76"/>
      <c r="L76" s="67"/>
    </row>
    <row r="77" spans="2:12" ht="12.75">
      <c r="B77"/>
      <c r="C77"/>
      <c r="D77"/>
      <c r="E77"/>
      <c r="F77"/>
      <c r="G77"/>
      <c r="H77"/>
      <c r="L77" s="67"/>
    </row>
    <row r="78" spans="2:12" ht="12.75">
      <c r="B78"/>
      <c r="C78"/>
      <c r="D78"/>
      <c r="E78"/>
      <c r="F78"/>
      <c r="G78"/>
      <c r="H78"/>
      <c r="L78" s="67"/>
    </row>
    <row r="79" spans="2:12" ht="12.75">
      <c r="B79"/>
      <c r="C79"/>
      <c r="D79"/>
      <c r="E79"/>
      <c r="F79"/>
      <c r="G79"/>
      <c r="H79"/>
      <c r="L79" s="67"/>
    </row>
    <row r="80" spans="2:12" ht="12.75">
      <c r="B80"/>
      <c r="C80"/>
      <c r="D80"/>
      <c r="E80"/>
      <c r="F80"/>
      <c r="G80"/>
      <c r="H80"/>
      <c r="L80" s="67"/>
    </row>
    <row r="81" spans="2:12" ht="12.75">
      <c r="B81"/>
      <c r="C81"/>
      <c r="D81"/>
      <c r="E81"/>
      <c r="F81"/>
      <c r="G81"/>
      <c r="H81"/>
      <c r="L81" s="67"/>
    </row>
    <row r="82" spans="2:12" ht="12.75">
      <c r="B82"/>
      <c r="C82"/>
      <c r="D82"/>
      <c r="E82"/>
      <c r="F82"/>
      <c r="G82"/>
      <c r="H82"/>
      <c r="L82" s="67"/>
    </row>
    <row r="83" spans="2:12" ht="12.75">
      <c r="B83"/>
      <c r="C83"/>
      <c r="D83"/>
      <c r="E83"/>
      <c r="F83"/>
      <c r="G83"/>
      <c r="H83"/>
      <c r="L83" s="67"/>
    </row>
    <row r="84" spans="2:12" ht="12.75">
      <c r="B84"/>
      <c r="C84"/>
      <c r="D84"/>
      <c r="E84"/>
      <c r="F84"/>
      <c r="G84"/>
      <c r="H84"/>
      <c r="L84" s="67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</sheetData>
  <sheetProtection selectLockedCells="1" selectUnlockedCells="1"/>
  <mergeCells count="30">
    <mergeCell ref="B2:H3"/>
    <mergeCell ref="L4:N4"/>
    <mergeCell ref="L6:M6"/>
    <mergeCell ref="N6:O6"/>
    <mergeCell ref="P6:Q6"/>
    <mergeCell ref="R6:S6"/>
    <mergeCell ref="L7:M7"/>
    <mergeCell ref="N7:O7"/>
    <mergeCell ref="P7:Q7"/>
    <mergeCell ref="R7:S7"/>
    <mergeCell ref="L8:M8"/>
    <mergeCell ref="N8:O8"/>
    <mergeCell ref="P8:Q8"/>
    <mergeCell ref="R8:S8"/>
    <mergeCell ref="L9:M9"/>
    <mergeCell ref="N9:O9"/>
    <mergeCell ref="P9:Q9"/>
    <mergeCell ref="R9:S9"/>
    <mergeCell ref="L11:M11"/>
    <mergeCell ref="N11:O11"/>
    <mergeCell ref="P11:Q11"/>
    <mergeCell ref="J18:T18"/>
    <mergeCell ref="J19:T19"/>
    <mergeCell ref="J20:T20"/>
    <mergeCell ref="J21:T21"/>
    <mergeCell ref="J22:T22"/>
    <mergeCell ref="J24:T24"/>
    <mergeCell ref="J26:T27"/>
    <mergeCell ref="J28:T29"/>
    <mergeCell ref="J30:T31"/>
  </mergeCells>
  <conditionalFormatting sqref="A4:A31">
    <cfRule type="cellIs" priority="1" dxfId="0" operator="equal" stopIfTrue="1">
      <formula>$K$5</formula>
    </cfRule>
  </conditionalFormatting>
  <conditionalFormatting sqref="B1:H47 B71:H65481 I1:I65481 J1:O1 J3:O3 J6:J10 J23:T23 J32:K65536 K10:T10 L85:L65536 M32:T65536 P1:S5 T1:T10 U1:IV65536">
    <cfRule type="cellIs" priority="2" dxfId="1" operator="equal" stopIfTrue="1">
      <formula>Calendário!$K$5</formula>
    </cfRule>
  </conditionalFormatting>
  <hyperlinks>
    <hyperlink ref="V31" r:id="rId1" display="Episode 313 - Finders Keepers"/>
  </hyperlinks>
  <printOptions/>
  <pageMargins left="0.5118055555555555" right="0.5118055555555555" top="0.7875" bottom="0.7875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9"/>
  <sheetViews>
    <sheetView zoomScale="65" zoomScaleNormal="65" workbookViewId="0" topLeftCell="A2">
      <pane ySplit="1575" topLeftCell="A1" activePane="bottomLeft" state="split"/>
      <selection pane="topLeft" activeCell="A2" sqref="A2"/>
      <selection pane="bottomLeft" activeCell="C4" sqref="C4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8.421875" style="0" customWidth="1"/>
    <col min="5" max="5" width="5.140625" style="0" customWidth="1"/>
    <col min="6" max="7" width="0" style="0" hidden="1" customWidth="1"/>
    <col min="8" max="8" width="5.57421875" style="0" customWidth="1"/>
    <col min="9" max="10" width="0" style="0" hidden="1" customWidth="1"/>
    <col min="11" max="11" width="5.57421875" style="0" customWidth="1"/>
    <col min="12" max="12" width="4.00390625" style="0" customWidth="1"/>
    <col min="13" max="14" width="0" style="0" hidden="1" customWidth="1"/>
    <col min="15" max="15" width="4.00390625" style="0" customWidth="1"/>
    <col min="16" max="16" width="5.57421875" style="0" customWidth="1"/>
    <col min="17" max="18" width="0" style="0" hidden="1" customWidth="1"/>
    <col min="19" max="19" width="4.00390625" style="0" customWidth="1"/>
    <col min="20" max="20" width="0" style="71" hidden="1" customWidth="1"/>
    <col min="21" max="21" width="0" style="72" hidden="1" customWidth="1"/>
    <col min="22" max="22" width="4.00390625" style="0" customWidth="1"/>
    <col min="23" max="23" width="9.140625" style="73" customWidth="1"/>
    <col min="24" max="25" width="6.28125" style="0" customWidth="1"/>
    <col min="26" max="27" width="4.00390625" style="0" customWidth="1"/>
    <col min="28" max="28" width="8.00390625" style="0" customWidth="1"/>
    <col min="29" max="29" width="5.57421875" style="0" customWidth="1"/>
    <col min="30" max="30" width="8.00390625" style="0" customWidth="1"/>
    <col min="31" max="31" width="6.28125" style="74" customWidth="1"/>
    <col min="32" max="32" width="11.57421875" style="0" customWidth="1"/>
    <col min="33" max="89" width="4.00390625" style="0" customWidth="1"/>
    <col min="90" max="16384" width="11.57421875" style="0" customWidth="1"/>
  </cols>
  <sheetData>
    <row r="1" spans="1:89" s="83" customFormat="1" ht="48" customHeight="1">
      <c r="A1" s="75"/>
      <c r="B1" s="76" t="s">
        <v>52</v>
      </c>
      <c r="C1" s="76"/>
      <c r="D1" s="76"/>
      <c r="E1" s="76"/>
      <c r="F1" s="76"/>
      <c r="G1" s="76"/>
      <c r="H1" s="77">
        <v>10</v>
      </c>
      <c r="I1" s="77"/>
      <c r="J1" s="77"/>
      <c r="K1" s="77"/>
      <c r="L1" s="77"/>
      <c r="M1" s="77"/>
      <c r="N1" s="77"/>
      <c r="O1" s="77"/>
      <c r="P1" s="77">
        <v>10</v>
      </c>
      <c r="Q1" s="77"/>
      <c r="R1" s="77"/>
      <c r="S1" s="77">
        <v>10</v>
      </c>
      <c r="T1" s="78"/>
      <c r="U1" s="79"/>
      <c r="V1" s="77"/>
      <c r="W1" s="77">
        <f>Calendário!I27</f>
        <v>72</v>
      </c>
      <c r="X1" s="77" t="s">
        <v>53</v>
      </c>
      <c r="Y1" s="77"/>
      <c r="Z1" s="77"/>
      <c r="AA1" s="77"/>
      <c r="AB1" s="77"/>
      <c r="AC1" s="77"/>
      <c r="AD1" s="77"/>
      <c r="AE1" s="80"/>
      <c r="AF1" s="77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</row>
    <row r="2" spans="1:89" s="85" customFormat="1" ht="50.25" customHeight="1">
      <c r="A2"/>
      <c r="B2" s="76" t="s">
        <v>54</v>
      </c>
      <c r="C2" s="76" t="s">
        <v>55</v>
      </c>
      <c r="D2" s="76" t="s">
        <v>56</v>
      </c>
      <c r="E2" s="77" t="s">
        <v>57</v>
      </c>
      <c r="F2" s="77" t="s">
        <v>13</v>
      </c>
      <c r="G2" s="77" t="s">
        <v>58</v>
      </c>
      <c r="H2" s="77" t="s">
        <v>59</v>
      </c>
      <c r="I2" s="77"/>
      <c r="J2" s="77"/>
      <c r="K2" s="77" t="s">
        <v>60</v>
      </c>
      <c r="L2" s="77" t="s">
        <v>61</v>
      </c>
      <c r="M2" s="77"/>
      <c r="N2" s="77"/>
      <c r="O2" s="77" t="s">
        <v>62</v>
      </c>
      <c r="P2" s="77" t="s">
        <v>61</v>
      </c>
      <c r="Q2" s="77"/>
      <c r="R2" s="77"/>
      <c r="S2" s="77" t="s">
        <v>63</v>
      </c>
      <c r="T2" s="78"/>
      <c r="U2" s="77"/>
      <c r="V2" s="77" t="s">
        <v>64</v>
      </c>
      <c r="W2" s="77" t="s">
        <v>65</v>
      </c>
      <c r="X2" s="77" t="s">
        <v>66</v>
      </c>
      <c r="Y2" s="77" t="s">
        <v>67</v>
      </c>
      <c r="Z2" s="77" t="s">
        <v>68</v>
      </c>
      <c r="AA2" s="77" t="s">
        <v>69</v>
      </c>
      <c r="AB2" s="77" t="s">
        <v>70</v>
      </c>
      <c r="AC2" s="77" t="s">
        <v>71</v>
      </c>
      <c r="AD2" s="77" t="s">
        <v>72</v>
      </c>
      <c r="AE2" s="80" t="s">
        <v>73</v>
      </c>
      <c r="AF2" s="77"/>
      <c r="AG2" s="84" t="s">
        <v>31</v>
      </c>
      <c r="AH2" s="84" t="s">
        <v>32</v>
      </c>
      <c r="AI2" s="84" t="s">
        <v>31</v>
      </c>
      <c r="AJ2" s="84" t="s">
        <v>32</v>
      </c>
      <c r="AK2" s="84" t="s">
        <v>31</v>
      </c>
      <c r="AL2" s="84" t="s">
        <v>32</v>
      </c>
      <c r="AM2" s="84" t="s">
        <v>31</v>
      </c>
      <c r="AN2" s="84" t="s">
        <v>32</v>
      </c>
      <c r="AO2" s="84" t="s">
        <v>31</v>
      </c>
      <c r="AP2" s="84" t="s">
        <v>32</v>
      </c>
      <c r="AQ2" s="84" t="s">
        <v>31</v>
      </c>
      <c r="AR2" s="84" t="s">
        <v>32</v>
      </c>
      <c r="AS2" s="84" t="s">
        <v>31</v>
      </c>
      <c r="AT2" s="84" t="s">
        <v>74</v>
      </c>
      <c r="AU2" s="84" t="s">
        <v>32</v>
      </c>
      <c r="AV2" s="84" t="s">
        <v>31</v>
      </c>
      <c r="AW2" s="84" t="s">
        <v>32</v>
      </c>
      <c r="AX2" s="84" t="s">
        <v>31</v>
      </c>
      <c r="AY2" s="84" t="s">
        <v>32</v>
      </c>
      <c r="AZ2" s="84" t="s">
        <v>31</v>
      </c>
      <c r="BA2" s="84" t="s">
        <v>32</v>
      </c>
      <c r="BB2" s="84" t="s">
        <v>31</v>
      </c>
      <c r="BC2" s="84" t="s">
        <v>32</v>
      </c>
      <c r="BD2" s="84" t="s">
        <v>31</v>
      </c>
      <c r="BE2" s="84" t="s">
        <v>32</v>
      </c>
      <c r="BF2" s="84" t="s">
        <v>31</v>
      </c>
      <c r="BG2" s="84" t="s">
        <v>75</v>
      </c>
      <c r="BH2" s="84" t="s">
        <v>32</v>
      </c>
      <c r="BI2" s="84" t="s">
        <v>31</v>
      </c>
      <c r="BJ2" s="84" t="s">
        <v>32</v>
      </c>
      <c r="BK2" s="84" t="s">
        <v>31</v>
      </c>
      <c r="BL2" s="84" t="s">
        <v>32</v>
      </c>
      <c r="BM2" s="84" t="s">
        <v>31</v>
      </c>
      <c r="BN2" s="84" t="s">
        <v>32</v>
      </c>
      <c r="BO2" s="84" t="s">
        <v>31</v>
      </c>
      <c r="BP2" s="84" t="s">
        <v>32</v>
      </c>
      <c r="BQ2" s="84" t="s">
        <v>31</v>
      </c>
      <c r="BR2" s="77" t="s">
        <v>74</v>
      </c>
      <c r="BS2" s="77" t="s">
        <v>74</v>
      </c>
      <c r="BT2" s="84"/>
      <c r="BU2" s="77"/>
      <c r="BV2" s="84"/>
      <c r="BW2" s="84"/>
      <c r="BX2" s="77"/>
      <c r="BY2" s="84"/>
      <c r="BZ2" s="84"/>
      <c r="CA2" s="77"/>
      <c r="CB2" s="84"/>
      <c r="CC2" s="84"/>
      <c r="CD2" s="77"/>
      <c r="CE2" s="84"/>
      <c r="CF2" s="84"/>
      <c r="CG2" s="84"/>
      <c r="CH2" s="84"/>
      <c r="CI2" s="84"/>
      <c r="CJ2" s="84"/>
      <c r="CK2" s="84"/>
    </row>
    <row r="3" spans="1:89" s="85" customFormat="1" ht="63.75" customHeight="1">
      <c r="A3"/>
      <c r="B3" s="76"/>
      <c r="C3" s="76"/>
      <c r="D3" s="76"/>
      <c r="E3" s="77"/>
      <c r="F3" s="77"/>
      <c r="G3" s="77"/>
      <c r="H3" s="77" t="s">
        <v>76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9"/>
      <c r="U3" s="77"/>
      <c r="V3" s="77"/>
      <c r="W3" s="77"/>
      <c r="X3" s="77"/>
      <c r="Y3" s="77"/>
      <c r="Z3" s="77" t="s">
        <v>68</v>
      </c>
      <c r="AA3" s="77" t="s">
        <v>69</v>
      </c>
      <c r="AB3" s="77"/>
      <c r="AC3" s="77"/>
      <c r="AD3" s="77"/>
      <c r="AE3" s="80"/>
      <c r="AF3" s="77"/>
      <c r="AG3" s="84">
        <v>43171</v>
      </c>
      <c r="AH3" s="84">
        <v>43173</v>
      </c>
      <c r="AI3" s="84">
        <v>43178</v>
      </c>
      <c r="AJ3" s="84">
        <v>43180</v>
      </c>
      <c r="AK3" s="84">
        <v>43187</v>
      </c>
      <c r="AL3" s="84">
        <v>43192</v>
      </c>
      <c r="AM3" s="84">
        <v>43194</v>
      </c>
      <c r="AN3" s="84">
        <v>43199</v>
      </c>
      <c r="AO3" s="84">
        <v>43201</v>
      </c>
      <c r="AP3" s="84">
        <v>43206</v>
      </c>
      <c r="AQ3" s="84">
        <v>43208</v>
      </c>
      <c r="AR3" s="84">
        <v>43213</v>
      </c>
      <c r="AS3" s="84">
        <v>43215</v>
      </c>
      <c r="AT3" s="84">
        <v>43218</v>
      </c>
      <c r="AU3" s="84">
        <v>43220</v>
      </c>
      <c r="AV3" s="84">
        <v>43222</v>
      </c>
      <c r="AW3" s="84">
        <v>43227</v>
      </c>
      <c r="AX3" s="84">
        <v>43229</v>
      </c>
      <c r="AY3" s="84">
        <v>43234</v>
      </c>
      <c r="AZ3" s="84">
        <v>43236</v>
      </c>
      <c r="BA3" s="84">
        <v>43241</v>
      </c>
      <c r="BB3" s="84">
        <v>43243</v>
      </c>
      <c r="BC3" s="84">
        <v>43248</v>
      </c>
      <c r="BD3" s="84">
        <v>43250</v>
      </c>
      <c r="BE3" s="84">
        <v>43255</v>
      </c>
      <c r="BF3" s="84">
        <v>43257</v>
      </c>
      <c r="BG3" s="84">
        <v>43260</v>
      </c>
      <c r="BH3" s="84">
        <v>43262</v>
      </c>
      <c r="BI3" s="84">
        <v>43264</v>
      </c>
      <c r="BJ3" s="84">
        <v>43269</v>
      </c>
      <c r="BK3" s="84">
        <v>43271</v>
      </c>
      <c r="BL3" s="84">
        <v>43276</v>
      </c>
      <c r="BM3" s="84">
        <v>43278</v>
      </c>
      <c r="BN3" s="84">
        <v>43283</v>
      </c>
      <c r="BO3" s="84">
        <v>43285</v>
      </c>
      <c r="BP3" s="84">
        <v>43290</v>
      </c>
      <c r="BQ3" s="84">
        <v>43292</v>
      </c>
      <c r="BR3" s="84">
        <v>43295</v>
      </c>
      <c r="BS3" s="84">
        <v>43302</v>
      </c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6"/>
    </row>
    <row r="4" spans="1:89" s="105" customFormat="1" ht="16.5" customHeight="1">
      <c r="A4"/>
      <c r="B4" s="87">
        <v>1</v>
      </c>
      <c r="C4" s="88" t="s">
        <v>77</v>
      </c>
      <c r="D4" s="89" t="s">
        <v>78</v>
      </c>
      <c r="E4" s="89" t="s">
        <v>79</v>
      </c>
      <c r="F4" s="89">
        <v>11</v>
      </c>
      <c r="G4" s="89" t="s">
        <v>80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1"/>
      <c r="U4" s="92">
        <f>IF(T4="","",HOUR(T4-$T$3)*60+MINUTE(T4-$T$3))</f>
        <v>0</v>
      </c>
      <c r="V4" s="93">
        <f>SUM(AG4:CJ4)</f>
        <v>0</v>
      </c>
      <c r="W4" s="94">
        <f>V4/W$1*100</f>
        <v>0</v>
      </c>
      <c r="X4" s="95">
        <f>SUM(H4:S4)/3</f>
        <v>0</v>
      </c>
      <c r="Y4" s="95">
        <f>X4*10</f>
        <v>0</v>
      </c>
      <c r="Z4" s="96"/>
      <c r="AA4" s="96"/>
      <c r="AB4" s="97">
        <f>IF(W4&gt;25,"RF",IF(X4&gt;5.9,"A","EE"))</f>
        <v>0</v>
      </c>
      <c r="AC4" s="98"/>
      <c r="AD4" s="97">
        <f>IF(AB4="A","A",IF(AB4="RF",AB4,IF(AB4="EE",IF(AC4="",AB4,IF(AC4&gt;5.9,"A","RNEE")))))</f>
        <v>0</v>
      </c>
      <c r="AE4" s="99">
        <f>IF(AC4="",X4,AC4)</f>
        <v>0</v>
      </c>
      <c r="AF4" s="100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2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2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2"/>
      <c r="BS4" s="103"/>
      <c r="BT4" s="101"/>
      <c r="BU4" s="101"/>
      <c r="BV4" s="101"/>
      <c r="BW4" s="101"/>
      <c r="BX4" s="101"/>
      <c r="BY4" s="101"/>
      <c r="BZ4" s="102"/>
      <c r="CA4" s="101"/>
      <c r="CB4" s="101"/>
      <c r="CC4" s="101"/>
      <c r="CD4" s="101"/>
      <c r="CE4" s="101"/>
      <c r="CF4" s="101"/>
      <c r="CG4" s="101"/>
      <c r="CH4" s="101"/>
      <c r="CI4" s="103"/>
      <c r="CJ4" s="103"/>
      <c r="CK4" s="104"/>
    </row>
    <row r="5" spans="1:89" s="105" customFormat="1" ht="16.5" customHeight="1">
      <c r="A5"/>
      <c r="B5" s="106">
        <v>2</v>
      </c>
      <c r="C5" s="107" t="s">
        <v>81</v>
      </c>
      <c r="D5" s="108" t="s">
        <v>82</v>
      </c>
      <c r="E5" s="108" t="s">
        <v>79</v>
      </c>
      <c r="F5" s="108">
        <v>11</v>
      </c>
      <c r="G5" s="108" t="s">
        <v>83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  <c r="U5" s="111"/>
      <c r="V5" s="112">
        <f>SUM(AG5:CJ5)</f>
        <v>0</v>
      </c>
      <c r="W5" s="113">
        <f>V5/W$1*100</f>
        <v>0</v>
      </c>
      <c r="X5" s="114">
        <f>SUM(H5:S5)/3</f>
        <v>0</v>
      </c>
      <c r="Y5" s="114">
        <f>X5*10</f>
        <v>0</v>
      </c>
      <c r="Z5" s="115"/>
      <c r="AA5" s="115"/>
      <c r="AB5" s="116">
        <f>IF(W5&gt;25,"RF",IF(X5&gt;5.9,"A","EE"))</f>
        <v>0</v>
      </c>
      <c r="AC5" s="117"/>
      <c r="AD5" s="116">
        <f>IF(AB5="A","A",IF(AB5="RF",AB5,IF(AB5="EE",IF(AC5="",AB5,IF(AC5&gt;5.9,"A","RNEE")))))</f>
        <v>0</v>
      </c>
      <c r="AE5" s="118">
        <f>IF(AC5="",X5,AC5)</f>
        <v>0</v>
      </c>
      <c r="AF5" s="100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2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2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2"/>
      <c r="BS5" s="103"/>
      <c r="BT5" s="101"/>
      <c r="BU5" s="101"/>
      <c r="BV5" s="101"/>
      <c r="BW5" s="101"/>
      <c r="BX5" s="101"/>
      <c r="BY5" s="101"/>
      <c r="BZ5" s="102"/>
      <c r="CA5" s="101"/>
      <c r="CB5" s="101"/>
      <c r="CC5" s="101"/>
      <c r="CD5" s="101"/>
      <c r="CE5" s="101"/>
      <c r="CF5" s="101"/>
      <c r="CG5" s="101"/>
      <c r="CH5" s="101"/>
      <c r="CI5" s="103"/>
      <c r="CJ5" s="103"/>
      <c r="CK5" s="104"/>
    </row>
    <row r="6" spans="1:89" s="105" customFormat="1" ht="16.5" customHeight="1">
      <c r="A6"/>
      <c r="B6" s="87">
        <v>3</v>
      </c>
      <c r="C6" s="88" t="s">
        <v>84</v>
      </c>
      <c r="D6" s="89" t="s">
        <v>85</v>
      </c>
      <c r="E6" s="89" t="s">
        <v>79</v>
      </c>
      <c r="F6" s="89">
        <v>11</v>
      </c>
      <c r="G6" s="89" t="s">
        <v>86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92"/>
      <c r="V6" s="93">
        <f>SUM(AG6:CJ6)</f>
        <v>0</v>
      </c>
      <c r="W6" s="94">
        <f>V6/W$1*100</f>
        <v>0</v>
      </c>
      <c r="X6" s="95">
        <f>SUM(H6:S6)/3</f>
        <v>0</v>
      </c>
      <c r="Y6" s="95">
        <f>X6*10</f>
        <v>0</v>
      </c>
      <c r="Z6" s="96"/>
      <c r="AA6" s="96"/>
      <c r="AB6" s="97">
        <f>IF(W6&gt;25,"RF",IF(X6&gt;5.9,"A","EE"))</f>
        <v>0</v>
      </c>
      <c r="AC6" s="98"/>
      <c r="AD6" s="97">
        <f>IF(AB6="A","A",IF(AB6="RF",AB6,IF(AB6="EE",IF(AC6="",AB6,IF(AC6&gt;5.9,"A","RNEE")))))</f>
        <v>0</v>
      </c>
      <c r="AE6" s="99">
        <f>IF(AC6="",X6,AC6)</f>
        <v>0</v>
      </c>
      <c r="AF6" s="100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2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2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2"/>
      <c r="BS6" s="103"/>
      <c r="BT6" s="101"/>
      <c r="BU6" s="101"/>
      <c r="BV6" s="101"/>
      <c r="BW6" s="101"/>
      <c r="BX6" s="101"/>
      <c r="BY6" s="101"/>
      <c r="BZ6" s="102"/>
      <c r="CA6" s="101"/>
      <c r="CB6" s="101"/>
      <c r="CC6" s="101"/>
      <c r="CD6" s="101"/>
      <c r="CE6" s="101"/>
      <c r="CF6" s="101"/>
      <c r="CG6" s="101"/>
      <c r="CH6" s="101"/>
      <c r="CI6" s="103"/>
      <c r="CJ6" s="103"/>
      <c r="CK6" s="104"/>
    </row>
    <row r="7" spans="1:89" s="105" customFormat="1" ht="16.5" customHeight="1">
      <c r="A7"/>
      <c r="B7" s="106">
        <v>4</v>
      </c>
      <c r="C7" s="107" t="s">
        <v>87</v>
      </c>
      <c r="D7" s="108" t="s">
        <v>88</v>
      </c>
      <c r="E7" s="108" t="s">
        <v>79</v>
      </c>
      <c r="F7" s="108">
        <v>11</v>
      </c>
      <c r="G7" s="108" t="s">
        <v>89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  <c r="U7" s="111"/>
      <c r="V7" s="112">
        <f>SUM(AG7:CJ7)</f>
        <v>0</v>
      </c>
      <c r="W7" s="113">
        <f>V7/W$1*100</f>
        <v>0</v>
      </c>
      <c r="X7" s="114">
        <f>SUM(H7:S7)/3</f>
        <v>0</v>
      </c>
      <c r="Y7" s="114">
        <f>X7*10</f>
        <v>0</v>
      </c>
      <c r="Z7" s="115"/>
      <c r="AA7" s="115"/>
      <c r="AB7" s="116">
        <f>IF(W7&gt;25,"RF",IF(X7&gt;5.9,"A","EE"))</f>
        <v>0</v>
      </c>
      <c r="AC7" s="117"/>
      <c r="AD7" s="116">
        <f>IF(AB7="A","A",IF(AB7="RF",AB7,IF(AB7="EE",IF(AC7="",AB7,IF(AC7&gt;5.9,"A","RNEE")))))</f>
        <v>0</v>
      </c>
      <c r="AE7" s="118">
        <f>IF(AC7="",X7,AC7)</f>
        <v>0</v>
      </c>
      <c r="AF7" s="100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2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2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2"/>
      <c r="BS7" s="103"/>
      <c r="BT7" s="101"/>
      <c r="BU7" s="101"/>
      <c r="BV7" s="101"/>
      <c r="BW7" s="101"/>
      <c r="BX7" s="101"/>
      <c r="BY7" s="101"/>
      <c r="BZ7" s="102"/>
      <c r="CA7" s="101"/>
      <c r="CB7" s="101"/>
      <c r="CC7" s="101"/>
      <c r="CD7" s="101"/>
      <c r="CE7" s="101"/>
      <c r="CF7" s="101"/>
      <c r="CG7" s="101"/>
      <c r="CH7" s="101"/>
      <c r="CI7" s="103"/>
      <c r="CJ7" s="103"/>
      <c r="CK7" s="104"/>
    </row>
    <row r="8" spans="1:89" s="105" customFormat="1" ht="16.5" customHeight="1">
      <c r="A8"/>
      <c r="B8" s="87">
        <v>5</v>
      </c>
      <c r="C8" s="88" t="s">
        <v>90</v>
      </c>
      <c r="D8" s="89" t="s">
        <v>91</v>
      </c>
      <c r="E8" s="89" t="s">
        <v>79</v>
      </c>
      <c r="F8" s="89">
        <v>11</v>
      </c>
      <c r="G8" s="89" t="s">
        <v>92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  <c r="U8" s="92"/>
      <c r="V8" s="93">
        <f>SUM(AG8:CJ8)</f>
        <v>0</v>
      </c>
      <c r="W8" s="94">
        <f>V8/W$1*100</f>
        <v>0</v>
      </c>
      <c r="X8" s="95">
        <f>SUM(H8:S8)/3</f>
        <v>0</v>
      </c>
      <c r="Y8" s="95">
        <f>X8*10</f>
        <v>0</v>
      </c>
      <c r="Z8" s="96"/>
      <c r="AA8" s="96"/>
      <c r="AB8" s="97">
        <f>IF(W8&gt;25,"RF",IF(X8&gt;5.9,"A","EE"))</f>
        <v>0</v>
      </c>
      <c r="AC8" s="98"/>
      <c r="AD8" s="97">
        <f>IF(AB8="A","A",IF(AB8="RF",AB8,IF(AB8="EE",IF(AC8="",AB8,IF(AC8&gt;5.9,"A","RNEE")))))</f>
        <v>0</v>
      </c>
      <c r="AE8" s="99">
        <f>IF(AC8="",X8,AC8)</f>
        <v>0</v>
      </c>
      <c r="AF8" s="100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2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2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2"/>
      <c r="BS8" s="103"/>
      <c r="BT8" s="101"/>
      <c r="BU8" s="101"/>
      <c r="BV8" s="101"/>
      <c r="BW8" s="101"/>
      <c r="BX8" s="101"/>
      <c r="BY8" s="101"/>
      <c r="BZ8" s="102"/>
      <c r="CA8" s="101"/>
      <c r="CB8" s="101"/>
      <c r="CC8" s="101"/>
      <c r="CD8" s="101"/>
      <c r="CE8" s="101"/>
      <c r="CF8" s="101"/>
      <c r="CG8" s="101"/>
      <c r="CH8" s="101"/>
      <c r="CI8" s="103"/>
      <c r="CJ8" s="103"/>
      <c r="CK8" s="104"/>
    </row>
    <row r="9" spans="1:89" s="105" customFormat="1" ht="16.5" customHeight="1">
      <c r="A9"/>
      <c r="B9" s="106">
        <v>6</v>
      </c>
      <c r="C9" s="107" t="s">
        <v>93</v>
      </c>
      <c r="D9" s="108" t="s">
        <v>94</v>
      </c>
      <c r="E9" s="108" t="s">
        <v>79</v>
      </c>
      <c r="F9" s="108">
        <v>11</v>
      </c>
      <c r="G9" s="108" t="s">
        <v>95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11"/>
      <c r="V9" s="112">
        <f>SUM(AG9:CJ9)</f>
        <v>0</v>
      </c>
      <c r="W9" s="113">
        <f>V9/W$1*100</f>
        <v>0</v>
      </c>
      <c r="X9" s="114">
        <f>SUM(H9:S9)/3</f>
        <v>0</v>
      </c>
      <c r="Y9" s="114">
        <f>X9*10</f>
        <v>0</v>
      </c>
      <c r="Z9" s="115"/>
      <c r="AA9" s="115"/>
      <c r="AB9" s="116">
        <f>IF(W9&gt;25,"RF",IF(X9&gt;5.9,"A","EE"))</f>
        <v>0</v>
      </c>
      <c r="AC9" s="117"/>
      <c r="AD9" s="116">
        <f>IF(AB9="A","A",IF(AB9="RF",AB9,IF(AB9="EE",IF(AC9="",AB9,IF(AC9&gt;5.9,"A","RNEE")))))</f>
        <v>0</v>
      </c>
      <c r="AE9" s="118">
        <f>IF(AC9="",X9,AC9)</f>
        <v>0</v>
      </c>
      <c r="AF9" s="100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2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2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2"/>
      <c r="BS9" s="103"/>
      <c r="BT9" s="101"/>
      <c r="BU9" s="101"/>
      <c r="BV9" s="101"/>
      <c r="BW9" s="101"/>
      <c r="BX9" s="101"/>
      <c r="BY9" s="101"/>
      <c r="BZ9" s="102"/>
      <c r="CA9" s="101"/>
      <c r="CB9" s="101"/>
      <c r="CC9" s="101"/>
      <c r="CD9" s="101"/>
      <c r="CE9" s="101"/>
      <c r="CF9" s="101"/>
      <c r="CG9" s="101"/>
      <c r="CH9" s="101"/>
      <c r="CI9" s="103"/>
      <c r="CJ9" s="103"/>
      <c r="CK9" s="104"/>
    </row>
    <row r="10" spans="1:89" s="105" customFormat="1" ht="16.5" customHeight="1">
      <c r="A10"/>
      <c r="B10" s="87">
        <v>7</v>
      </c>
      <c r="C10" s="88" t="s">
        <v>96</v>
      </c>
      <c r="D10" s="89" t="s">
        <v>97</v>
      </c>
      <c r="E10" s="89" t="s">
        <v>79</v>
      </c>
      <c r="F10" s="89">
        <v>11</v>
      </c>
      <c r="G10" s="89" t="s">
        <v>98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2"/>
      <c r="V10" s="93">
        <f>SUM(AG10:CJ10)</f>
        <v>0</v>
      </c>
      <c r="W10" s="94">
        <f>V10/W$1*100</f>
        <v>0</v>
      </c>
      <c r="X10" s="95">
        <f>SUM(H10:S10)/3</f>
        <v>0</v>
      </c>
      <c r="Y10" s="95">
        <f>X10*10</f>
        <v>0</v>
      </c>
      <c r="Z10" s="96"/>
      <c r="AA10" s="96"/>
      <c r="AB10" s="97">
        <f>IF(W10&gt;25,"RF",IF(X10&gt;5.9,"A","EE"))</f>
        <v>0</v>
      </c>
      <c r="AC10" s="98"/>
      <c r="AD10" s="97">
        <f>IF(AB10="A","A",IF(AB10="RF",AB10,IF(AB10="EE",IF(AC10="",AB10,IF(AC10&gt;5.9,"A","RNEE")))))</f>
        <v>0</v>
      </c>
      <c r="AE10" s="99">
        <f>IF(AC10="",X10,AC10)</f>
        <v>0</v>
      </c>
      <c r="AF10" s="100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2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2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2"/>
      <c r="BS10" s="103"/>
      <c r="BT10" s="101"/>
      <c r="BU10" s="101"/>
      <c r="BV10" s="101"/>
      <c r="BW10" s="101"/>
      <c r="BX10" s="101"/>
      <c r="BY10" s="101"/>
      <c r="BZ10" s="102"/>
      <c r="CA10" s="101"/>
      <c r="CB10" s="101"/>
      <c r="CC10" s="101"/>
      <c r="CD10" s="101"/>
      <c r="CE10" s="101"/>
      <c r="CF10" s="101"/>
      <c r="CG10" s="101"/>
      <c r="CH10" s="101"/>
      <c r="CI10" s="103"/>
      <c r="CJ10" s="103"/>
      <c r="CK10" s="104"/>
    </row>
    <row r="11" spans="1:89" s="105" customFormat="1" ht="16.5" customHeight="1">
      <c r="A11"/>
      <c r="B11" s="106">
        <v>8</v>
      </c>
      <c r="C11" s="107" t="s">
        <v>99</v>
      </c>
      <c r="D11" s="108" t="s">
        <v>100</v>
      </c>
      <c r="E11" s="108" t="s">
        <v>79</v>
      </c>
      <c r="F11" s="108">
        <v>11</v>
      </c>
      <c r="G11" s="108" t="s">
        <v>101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0"/>
      <c r="U11" s="111"/>
      <c r="V11" s="112">
        <f>SUM(AG11:CJ11)</f>
        <v>0</v>
      </c>
      <c r="W11" s="113">
        <f>V11/W$1*100</f>
        <v>0</v>
      </c>
      <c r="X11" s="114">
        <f>SUM(H11:S11)/3</f>
        <v>0</v>
      </c>
      <c r="Y11" s="114">
        <f>X11*10</f>
        <v>0</v>
      </c>
      <c r="Z11" s="115"/>
      <c r="AA11" s="115"/>
      <c r="AB11" s="116">
        <f>IF(W11&gt;25,"RF",IF(X11&gt;5.9,"A","EE"))</f>
        <v>0</v>
      </c>
      <c r="AC11" s="117"/>
      <c r="AD11" s="116">
        <f>IF(AB11="A","A",IF(AB11="RF",AB11,IF(AB11="EE",IF(AC11="",AB11,IF(AC11&gt;5.9,"A","RNEE")))))</f>
        <v>0</v>
      </c>
      <c r="AE11" s="118">
        <f>IF(AC11="",X11,AC11)</f>
        <v>0</v>
      </c>
      <c r="AF11" s="100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2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2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2"/>
      <c r="BS11" s="103"/>
      <c r="BT11" s="101"/>
      <c r="BU11" s="101"/>
      <c r="BV11" s="101"/>
      <c r="BW11" s="101"/>
      <c r="BX11" s="101"/>
      <c r="BY11" s="101"/>
      <c r="BZ11" s="102"/>
      <c r="CA11" s="101"/>
      <c r="CB11" s="101"/>
      <c r="CC11" s="101"/>
      <c r="CD11" s="101"/>
      <c r="CE11" s="101"/>
      <c r="CF11" s="101"/>
      <c r="CG11" s="101"/>
      <c r="CH11" s="101"/>
      <c r="CI11" s="103"/>
      <c r="CJ11" s="103"/>
      <c r="CK11" s="104"/>
    </row>
    <row r="12" spans="1:89" s="105" customFormat="1" ht="16.5" customHeight="1">
      <c r="A12"/>
      <c r="B12" s="87">
        <v>9</v>
      </c>
      <c r="C12" s="88" t="s">
        <v>102</v>
      </c>
      <c r="D12" s="89" t="s">
        <v>103</v>
      </c>
      <c r="E12" s="89" t="s">
        <v>79</v>
      </c>
      <c r="F12" s="89">
        <v>11</v>
      </c>
      <c r="G12" s="89" t="s">
        <v>104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92"/>
      <c r="V12" s="93">
        <f>SUM(AG12:CJ12)</f>
        <v>0</v>
      </c>
      <c r="W12" s="94">
        <f>V12/W$1*100</f>
        <v>0</v>
      </c>
      <c r="X12" s="95">
        <f>SUM(H12:S12)/3</f>
        <v>0</v>
      </c>
      <c r="Y12" s="95">
        <f>X12*10</f>
        <v>0</v>
      </c>
      <c r="Z12" s="96"/>
      <c r="AA12" s="96"/>
      <c r="AB12" s="97">
        <f>IF(W12&gt;25,"RF",IF(X12&gt;5.9,"A","EE"))</f>
        <v>0</v>
      </c>
      <c r="AC12" s="98"/>
      <c r="AD12" s="97">
        <f>IF(AB12="A","A",IF(AB12="RF",AB12,IF(AB12="EE",IF(AC12="",AB12,IF(AC12&gt;5.9,"A","RNEE")))))</f>
        <v>0</v>
      </c>
      <c r="AE12" s="99">
        <f>IF(AC12="",X12,AC12)</f>
        <v>0</v>
      </c>
      <c r="AF12" s="100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2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2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2"/>
      <c r="BS12" s="103"/>
      <c r="BT12" s="101"/>
      <c r="BU12" s="101"/>
      <c r="BV12" s="101"/>
      <c r="BW12" s="101"/>
      <c r="BX12" s="101"/>
      <c r="BY12" s="101"/>
      <c r="BZ12" s="102"/>
      <c r="CA12" s="101"/>
      <c r="CB12" s="101"/>
      <c r="CC12" s="101"/>
      <c r="CD12" s="101"/>
      <c r="CE12" s="101"/>
      <c r="CF12" s="101"/>
      <c r="CG12" s="101"/>
      <c r="CH12" s="101"/>
      <c r="CI12" s="103"/>
      <c r="CJ12" s="103"/>
      <c r="CK12" s="104"/>
    </row>
    <row r="13" spans="1:89" s="105" customFormat="1" ht="16.5" customHeight="1">
      <c r="A13"/>
      <c r="B13" s="106">
        <v>10</v>
      </c>
      <c r="C13" s="107" t="s">
        <v>105</v>
      </c>
      <c r="D13" s="108" t="s">
        <v>106</v>
      </c>
      <c r="E13" s="108" t="s">
        <v>79</v>
      </c>
      <c r="F13" s="108">
        <v>11</v>
      </c>
      <c r="G13" s="108" t="s">
        <v>107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10"/>
      <c r="U13" s="111"/>
      <c r="V13" s="112">
        <f>SUM(AG13:CJ13)</f>
        <v>0</v>
      </c>
      <c r="W13" s="113">
        <f>V13/W$1*100</f>
        <v>0</v>
      </c>
      <c r="X13" s="114">
        <f>SUM(H13:S13)/3</f>
        <v>0</v>
      </c>
      <c r="Y13" s="114">
        <f>X13*10</f>
        <v>0</v>
      </c>
      <c r="Z13" s="115"/>
      <c r="AA13" s="115"/>
      <c r="AB13" s="116">
        <f>IF(W13&gt;25,"RF",IF(X13&gt;5.9,"A","EE"))</f>
        <v>0</v>
      </c>
      <c r="AC13" s="117"/>
      <c r="AD13" s="116">
        <f>IF(AB13="A","A",IF(AB13="RF",AB13,IF(AB13="EE",IF(AC13="",AB13,IF(AC13&gt;5.9,"A","RNEE")))))</f>
        <v>0</v>
      </c>
      <c r="AE13" s="118">
        <f>IF(AC13="",X13,AC13)</f>
        <v>0</v>
      </c>
      <c r="AF13" s="100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2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2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2"/>
      <c r="BS13" s="103"/>
      <c r="BT13" s="101"/>
      <c r="BU13" s="101"/>
      <c r="BV13" s="101"/>
      <c r="BW13" s="101"/>
      <c r="BX13" s="101"/>
      <c r="BY13" s="101"/>
      <c r="BZ13" s="102"/>
      <c r="CA13" s="101"/>
      <c r="CB13" s="101"/>
      <c r="CC13" s="101"/>
      <c r="CD13" s="101"/>
      <c r="CE13" s="101"/>
      <c r="CF13" s="101"/>
      <c r="CG13" s="101"/>
      <c r="CH13" s="101"/>
      <c r="CI13" s="103"/>
      <c r="CJ13" s="103"/>
      <c r="CK13" s="104"/>
    </row>
    <row r="14" spans="1:89" s="105" customFormat="1" ht="16.5" customHeight="1">
      <c r="A14"/>
      <c r="B14" s="87">
        <v>11</v>
      </c>
      <c r="C14" s="88" t="s">
        <v>108</v>
      </c>
      <c r="D14" s="89" t="s">
        <v>109</v>
      </c>
      <c r="E14" s="89" t="s">
        <v>79</v>
      </c>
      <c r="F14" s="89">
        <v>11</v>
      </c>
      <c r="G14" s="89" t="s">
        <v>110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92"/>
      <c r="V14" s="93">
        <f>SUM(AG14:CJ14)</f>
        <v>0</v>
      </c>
      <c r="W14" s="94">
        <f>V14/W$1*100</f>
        <v>0</v>
      </c>
      <c r="X14" s="95">
        <f>SUM(H14:S14)/3</f>
        <v>0</v>
      </c>
      <c r="Y14" s="95">
        <f>X14*10</f>
        <v>0</v>
      </c>
      <c r="Z14" s="96"/>
      <c r="AA14" s="96"/>
      <c r="AB14" s="97">
        <f>IF(W14&gt;25,"RF",IF(X14&gt;5.9,"A","EE"))</f>
        <v>0</v>
      </c>
      <c r="AC14" s="98"/>
      <c r="AD14" s="97">
        <f>IF(AB14="A","A",IF(AB14="RF",AB14,IF(AB14="EE",IF(AC14="",AB14,IF(AC14&gt;5.9,"A","RNEE")))))</f>
        <v>0</v>
      </c>
      <c r="AE14" s="99">
        <f>IF(AC14="",X14,AC14)</f>
        <v>0</v>
      </c>
      <c r="AF14" s="100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2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2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2"/>
      <c r="BS14" s="103"/>
      <c r="BT14" s="101"/>
      <c r="BU14" s="101"/>
      <c r="BV14" s="101"/>
      <c r="BW14" s="101"/>
      <c r="BX14" s="101"/>
      <c r="BY14" s="101"/>
      <c r="BZ14" s="102"/>
      <c r="CA14" s="101"/>
      <c r="CB14" s="101"/>
      <c r="CC14" s="101"/>
      <c r="CD14" s="101"/>
      <c r="CE14" s="101"/>
      <c r="CF14" s="101"/>
      <c r="CG14" s="101"/>
      <c r="CH14" s="101"/>
      <c r="CI14" s="103"/>
      <c r="CJ14" s="103"/>
      <c r="CK14" s="104"/>
    </row>
    <row r="15" spans="1:89" s="105" customFormat="1" ht="16.5" customHeight="1">
      <c r="A15"/>
      <c r="B15" s="106">
        <v>12</v>
      </c>
      <c r="C15" s="107" t="s">
        <v>111</v>
      </c>
      <c r="D15" s="108" t="s">
        <v>112</v>
      </c>
      <c r="E15" s="108" t="s">
        <v>79</v>
      </c>
      <c r="F15" s="108">
        <v>11</v>
      </c>
      <c r="G15" s="108" t="s">
        <v>113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  <c r="U15" s="111"/>
      <c r="V15" s="112">
        <f>SUM(AG15:CJ15)</f>
        <v>0</v>
      </c>
      <c r="W15" s="113">
        <f>V15/W$1*100</f>
        <v>0</v>
      </c>
      <c r="X15" s="114">
        <f>SUM(H15:S15)/3</f>
        <v>0</v>
      </c>
      <c r="Y15" s="114">
        <f>X15*10</f>
        <v>0</v>
      </c>
      <c r="Z15" s="115"/>
      <c r="AA15" s="115"/>
      <c r="AB15" s="116">
        <f>IF(W15&gt;25,"RF",IF(X15&gt;5.9,"A","EE"))</f>
        <v>0</v>
      </c>
      <c r="AC15" s="117"/>
      <c r="AD15" s="116">
        <f>IF(AB15="A","A",IF(AB15="RF",AB15,IF(AB15="EE",IF(AC15="",AB15,IF(AC15&gt;5.9,"A","RNEE")))))</f>
        <v>0</v>
      </c>
      <c r="AE15" s="118">
        <f>IF(AC15="",X15,AC15)</f>
        <v>0</v>
      </c>
      <c r="AF15" s="100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2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2"/>
      <c r="BS15" s="103"/>
      <c r="BT15" s="101"/>
      <c r="BU15" s="101"/>
      <c r="BV15" s="101"/>
      <c r="BW15" s="101"/>
      <c r="BX15" s="101"/>
      <c r="BY15" s="101"/>
      <c r="BZ15" s="102"/>
      <c r="CA15" s="101"/>
      <c r="CB15" s="101"/>
      <c r="CC15" s="101"/>
      <c r="CD15" s="101"/>
      <c r="CE15" s="101"/>
      <c r="CF15" s="101"/>
      <c r="CG15" s="101"/>
      <c r="CH15" s="101"/>
      <c r="CI15" s="103"/>
      <c r="CJ15" s="103"/>
      <c r="CK15" s="104"/>
    </row>
    <row r="16" spans="1:89" s="105" customFormat="1" ht="16.5" customHeight="1">
      <c r="A16"/>
      <c r="B16" s="87">
        <v>13</v>
      </c>
      <c r="C16" s="88" t="s">
        <v>114</v>
      </c>
      <c r="D16" s="89" t="s">
        <v>115</v>
      </c>
      <c r="E16" s="89" t="s">
        <v>79</v>
      </c>
      <c r="F16" s="89">
        <v>11</v>
      </c>
      <c r="G16" s="89" t="s">
        <v>116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2"/>
      <c r="V16" s="93">
        <f>SUM(AG16:CJ16)</f>
        <v>0</v>
      </c>
      <c r="W16" s="94">
        <f>V16/W$1*100</f>
        <v>0</v>
      </c>
      <c r="X16" s="95">
        <f>SUM(H16:S16)/3</f>
        <v>0</v>
      </c>
      <c r="Y16" s="95">
        <f>X16*10</f>
        <v>0</v>
      </c>
      <c r="Z16" s="96"/>
      <c r="AA16" s="96"/>
      <c r="AB16" s="97">
        <f>IF(W16&gt;25,"RF",IF(X16&gt;5.9,"A","EE"))</f>
        <v>0</v>
      </c>
      <c r="AC16" s="98"/>
      <c r="AD16" s="97">
        <f>IF(AB16="A","A",IF(AB16="RF",AB16,IF(AB16="EE",IF(AC16="",AB16,IF(AC16&gt;5.9,"A","RNEE")))))</f>
        <v>0</v>
      </c>
      <c r="AE16" s="99">
        <f>IF(AC16="",X16,AC16)</f>
        <v>0</v>
      </c>
      <c r="AF16" s="100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2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2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2"/>
      <c r="BS16" s="103"/>
      <c r="BT16" s="101"/>
      <c r="BU16" s="101"/>
      <c r="BV16" s="101"/>
      <c r="BW16" s="101"/>
      <c r="BX16" s="101"/>
      <c r="BY16" s="101"/>
      <c r="BZ16" s="102"/>
      <c r="CA16" s="101"/>
      <c r="CB16" s="101"/>
      <c r="CC16" s="101"/>
      <c r="CD16" s="101"/>
      <c r="CE16" s="101"/>
      <c r="CF16" s="101"/>
      <c r="CG16" s="101"/>
      <c r="CH16" s="101"/>
      <c r="CI16" s="103"/>
      <c r="CJ16" s="103"/>
      <c r="CK16" s="104"/>
    </row>
    <row r="17" spans="1:89" s="105" customFormat="1" ht="16.5" customHeight="1">
      <c r="A17"/>
      <c r="B17" s="106">
        <v>14</v>
      </c>
      <c r="C17" s="107" t="s">
        <v>117</v>
      </c>
      <c r="D17" s="108" t="s">
        <v>118</v>
      </c>
      <c r="E17" s="108" t="s">
        <v>79</v>
      </c>
      <c r="F17" s="108">
        <v>11</v>
      </c>
      <c r="G17" s="108" t="s">
        <v>119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10"/>
      <c r="U17" s="111"/>
      <c r="V17" s="112">
        <f>SUM(AG17:CJ17)</f>
        <v>0</v>
      </c>
      <c r="W17" s="113">
        <f>V17/W$1*100</f>
        <v>0</v>
      </c>
      <c r="X17" s="114">
        <f>SUM(H17:S17)/3</f>
        <v>0</v>
      </c>
      <c r="Y17" s="114">
        <f>X17*10</f>
        <v>0</v>
      </c>
      <c r="Z17" s="115"/>
      <c r="AA17" s="115"/>
      <c r="AB17" s="116">
        <f>IF(W17&gt;25,"RF",IF(X17&gt;5.9,"A","EE"))</f>
        <v>0</v>
      </c>
      <c r="AC17" s="117"/>
      <c r="AD17" s="116">
        <f>IF(AB17="A","A",IF(AB17="RF",AB17,IF(AB17="EE",IF(AC17="",AB17,IF(AC17&gt;5.9,"A","RNEE")))))</f>
        <v>0</v>
      </c>
      <c r="AE17" s="118">
        <f>IF(AC17="",X17,AC17)</f>
        <v>0</v>
      </c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2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2"/>
      <c r="BS17" s="103"/>
      <c r="BT17" s="101"/>
      <c r="BU17" s="101"/>
      <c r="BV17" s="101"/>
      <c r="BW17" s="101"/>
      <c r="BX17" s="101"/>
      <c r="BY17" s="101"/>
      <c r="BZ17" s="102"/>
      <c r="CA17" s="101"/>
      <c r="CB17" s="101"/>
      <c r="CC17" s="101"/>
      <c r="CD17" s="101"/>
      <c r="CE17" s="101"/>
      <c r="CF17" s="101"/>
      <c r="CG17" s="101"/>
      <c r="CH17" s="101"/>
      <c r="CI17" s="103"/>
      <c r="CJ17" s="103"/>
      <c r="CK17" s="104"/>
    </row>
    <row r="18" spans="1:89" s="105" customFormat="1" ht="16.5" customHeight="1">
      <c r="A18"/>
      <c r="B18" s="87">
        <v>15</v>
      </c>
      <c r="C18" s="88" t="s">
        <v>120</v>
      </c>
      <c r="D18" s="89" t="s">
        <v>121</v>
      </c>
      <c r="E18" s="89" t="s">
        <v>79</v>
      </c>
      <c r="F18" s="89">
        <v>11</v>
      </c>
      <c r="G18" s="89" t="s">
        <v>122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/>
      <c r="V18" s="93">
        <f>SUM(AG18:CJ18)</f>
        <v>0</v>
      </c>
      <c r="W18" s="94">
        <f>V18/W$1*100</f>
        <v>0</v>
      </c>
      <c r="X18" s="95">
        <f>SUM(H18:S18)/3</f>
        <v>0</v>
      </c>
      <c r="Y18" s="95">
        <f>X18*10</f>
        <v>0</v>
      </c>
      <c r="Z18" s="96"/>
      <c r="AA18" s="96"/>
      <c r="AB18" s="97">
        <f>IF(W18&gt;25,"RF",IF(X18&gt;5.9,"A","EE"))</f>
        <v>0</v>
      </c>
      <c r="AC18" s="98"/>
      <c r="AD18" s="97">
        <f>IF(AB18="A","A",IF(AB18="RF",AB18,IF(AB18="EE",IF(AC18="",AB18,IF(AC18&gt;5.9,"A","RNEE")))))</f>
        <v>0</v>
      </c>
      <c r="AE18" s="99">
        <f>IF(AC18="",X18,AC18)</f>
        <v>0</v>
      </c>
      <c r="AF18" s="100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2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2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2"/>
      <c r="BS18" s="103"/>
      <c r="BT18" s="101"/>
      <c r="BU18" s="101"/>
      <c r="BV18" s="101"/>
      <c r="BW18" s="101"/>
      <c r="BX18" s="101"/>
      <c r="BY18" s="101"/>
      <c r="BZ18" s="102"/>
      <c r="CA18" s="101"/>
      <c r="CB18" s="101"/>
      <c r="CC18" s="101"/>
      <c r="CD18" s="101"/>
      <c r="CE18" s="101"/>
      <c r="CF18" s="101"/>
      <c r="CG18" s="101"/>
      <c r="CH18" s="101"/>
      <c r="CI18" s="103"/>
      <c r="CJ18" s="103"/>
      <c r="CK18" s="104"/>
    </row>
    <row r="19" spans="1:89" s="105" customFormat="1" ht="16.5" customHeight="1">
      <c r="A19"/>
      <c r="B19" s="106">
        <v>16</v>
      </c>
      <c r="C19" s="107" t="s">
        <v>123</v>
      </c>
      <c r="D19" s="108" t="s">
        <v>124</v>
      </c>
      <c r="E19" s="108" t="s">
        <v>79</v>
      </c>
      <c r="F19" s="108">
        <v>11</v>
      </c>
      <c r="G19" s="108" t="s">
        <v>125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U19" s="111"/>
      <c r="V19" s="112">
        <f>SUM(AG19:CJ19)</f>
        <v>0</v>
      </c>
      <c r="W19" s="113">
        <f>V19/W$1*100</f>
        <v>0</v>
      </c>
      <c r="X19" s="114">
        <f>SUM(H19:S19)/3</f>
        <v>0</v>
      </c>
      <c r="Y19" s="114">
        <f>X19*10</f>
        <v>0</v>
      </c>
      <c r="Z19" s="115"/>
      <c r="AA19" s="115"/>
      <c r="AB19" s="116">
        <f>IF(W19&gt;25,"RF",IF(X19&gt;5.9,"A","EE"))</f>
        <v>0</v>
      </c>
      <c r="AC19" s="117"/>
      <c r="AD19" s="116">
        <f>IF(AB19="A","A",IF(AB19="RF",AB19,IF(AB19="EE",IF(AC19="",AB19,IF(AC19&gt;5.9,"A","RNEE")))))</f>
        <v>0</v>
      </c>
      <c r="AE19" s="118">
        <f>IF(AC19="",X19,AC19)</f>
        <v>0</v>
      </c>
      <c r="AF19" s="100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2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2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2"/>
      <c r="BS19" s="103"/>
      <c r="BT19" s="101"/>
      <c r="BU19" s="101"/>
      <c r="BV19" s="101"/>
      <c r="BW19" s="101"/>
      <c r="BX19" s="101"/>
      <c r="BY19" s="101"/>
      <c r="BZ19" s="102"/>
      <c r="CA19" s="101"/>
      <c r="CB19" s="101"/>
      <c r="CC19" s="101"/>
      <c r="CD19" s="101"/>
      <c r="CE19" s="101"/>
      <c r="CF19" s="101"/>
      <c r="CG19" s="101"/>
      <c r="CH19" s="101"/>
      <c r="CI19" s="103"/>
      <c r="CJ19" s="103"/>
      <c r="CK19" s="104"/>
    </row>
    <row r="20" spans="1:89" s="105" customFormat="1" ht="16.5" customHeight="1">
      <c r="A20"/>
      <c r="B20" s="87">
        <v>17</v>
      </c>
      <c r="C20" s="88" t="s">
        <v>126</v>
      </c>
      <c r="D20" s="89" t="s">
        <v>127</v>
      </c>
      <c r="E20" s="89" t="s">
        <v>79</v>
      </c>
      <c r="F20" s="89">
        <v>11</v>
      </c>
      <c r="G20" s="89" t="s">
        <v>128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/>
      <c r="V20" s="93">
        <f>SUM(AG20:CJ20)</f>
        <v>0</v>
      </c>
      <c r="W20" s="94">
        <f>V20/W$1*100</f>
        <v>0</v>
      </c>
      <c r="X20" s="95">
        <f>SUM(H20:S20)/3</f>
        <v>0</v>
      </c>
      <c r="Y20" s="95">
        <f>X20*10</f>
        <v>0</v>
      </c>
      <c r="Z20" s="96"/>
      <c r="AA20" s="96"/>
      <c r="AB20" s="97">
        <f>IF(W20&gt;25,"RF",IF(X20&gt;5.9,"A","EE"))</f>
        <v>0</v>
      </c>
      <c r="AC20" s="98"/>
      <c r="AD20" s="97">
        <f>IF(AB20="A","A",IF(AB20="RF",AB20,IF(AB20="EE",IF(AC20="",AB20,IF(AC20&gt;5.9,"A","RNEE")))))</f>
        <v>0</v>
      </c>
      <c r="AE20" s="99">
        <f>IF(AC20="",X20,AC20)</f>
        <v>0</v>
      </c>
      <c r="AF20" s="100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2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2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2"/>
      <c r="BS20" s="103"/>
      <c r="BT20" s="101"/>
      <c r="BU20" s="101"/>
      <c r="BV20" s="101"/>
      <c r="BW20" s="101"/>
      <c r="BX20" s="101"/>
      <c r="BY20" s="101"/>
      <c r="BZ20" s="102"/>
      <c r="CA20" s="101"/>
      <c r="CB20" s="101"/>
      <c r="CC20" s="101"/>
      <c r="CD20" s="101"/>
      <c r="CE20" s="101"/>
      <c r="CF20" s="101"/>
      <c r="CG20" s="101"/>
      <c r="CH20" s="101"/>
      <c r="CI20" s="103"/>
      <c r="CJ20" s="103"/>
      <c r="CK20" s="104"/>
    </row>
    <row r="21" spans="1:89" s="105" customFormat="1" ht="16.5" customHeight="1">
      <c r="A21"/>
      <c r="B21" s="106">
        <v>18</v>
      </c>
      <c r="C21" s="107" t="s">
        <v>129</v>
      </c>
      <c r="D21" s="108" t="s">
        <v>130</v>
      </c>
      <c r="E21" s="108" t="s">
        <v>79</v>
      </c>
      <c r="F21" s="108">
        <v>11</v>
      </c>
      <c r="G21" s="108" t="s">
        <v>131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111"/>
      <c r="V21" s="112">
        <f>SUM(AG21:CJ21)</f>
        <v>0</v>
      </c>
      <c r="W21" s="113">
        <f>V21/W$1*100</f>
        <v>0</v>
      </c>
      <c r="X21" s="114">
        <f>SUM(H21:S21)/3</f>
        <v>0</v>
      </c>
      <c r="Y21" s="114">
        <f>X21*10</f>
        <v>0</v>
      </c>
      <c r="Z21" s="115"/>
      <c r="AA21" s="115"/>
      <c r="AB21" s="116">
        <f>IF(W21&gt;25,"RF",IF(X21&gt;5.9,"A","EE"))</f>
        <v>0</v>
      </c>
      <c r="AC21" s="117"/>
      <c r="AD21" s="116">
        <f>IF(AB21="A","A",IF(AB21="RF",AB21,IF(AB21="EE",IF(AC21="",AB21,IF(AC21&gt;5.9,"A","RNEE")))))</f>
        <v>0</v>
      </c>
      <c r="AE21" s="118">
        <f>IF(AC21="",X21,AC21)</f>
        <v>0</v>
      </c>
      <c r="AF21" s="100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2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2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2"/>
      <c r="BS21" s="103"/>
      <c r="BT21" s="101"/>
      <c r="BU21" s="101"/>
      <c r="BV21" s="101"/>
      <c r="BW21" s="101"/>
      <c r="BX21" s="101"/>
      <c r="BY21" s="101"/>
      <c r="BZ21" s="102"/>
      <c r="CA21" s="101"/>
      <c r="CB21" s="101"/>
      <c r="CC21" s="101"/>
      <c r="CD21" s="101"/>
      <c r="CE21" s="101"/>
      <c r="CF21" s="101"/>
      <c r="CG21" s="101"/>
      <c r="CH21" s="101"/>
      <c r="CI21" s="103"/>
      <c r="CJ21" s="103"/>
      <c r="CK21" s="104"/>
    </row>
    <row r="22" spans="1:89" s="105" customFormat="1" ht="16.5" customHeight="1">
      <c r="A22"/>
      <c r="B22" s="87">
        <v>19</v>
      </c>
      <c r="C22" s="88" t="s">
        <v>132</v>
      </c>
      <c r="D22" s="89" t="s">
        <v>133</v>
      </c>
      <c r="E22" s="89" t="s">
        <v>79</v>
      </c>
      <c r="F22" s="89">
        <v>11</v>
      </c>
      <c r="G22" s="89" t="s">
        <v>134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/>
      <c r="V22" s="93">
        <f>SUM(AG22:CJ22)</f>
        <v>0</v>
      </c>
      <c r="W22" s="94">
        <f>V22/W$1*100</f>
        <v>0</v>
      </c>
      <c r="X22" s="95">
        <f>SUM(H22:S22)/3</f>
        <v>0</v>
      </c>
      <c r="Y22" s="95">
        <f>X22*10</f>
        <v>0</v>
      </c>
      <c r="Z22" s="96"/>
      <c r="AA22" s="96"/>
      <c r="AB22" s="97">
        <f>IF(W22&gt;25,"RF",IF(X22&gt;5.9,"A","EE"))</f>
        <v>0</v>
      </c>
      <c r="AC22" s="98"/>
      <c r="AD22" s="97">
        <f>IF(AB22="A","A",IF(AB22="RF",AB22,IF(AB22="EE",IF(AC22="",AB22,IF(AC22&gt;5.9,"A","RNEE")))))</f>
        <v>0</v>
      </c>
      <c r="AE22" s="99">
        <f>IF(AC22="",X22,AC22)</f>
        <v>0</v>
      </c>
      <c r="AF22" s="100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2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2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2"/>
      <c r="BS22" s="103"/>
      <c r="BT22" s="101"/>
      <c r="BU22" s="101"/>
      <c r="BV22" s="101"/>
      <c r="BW22" s="101"/>
      <c r="BX22" s="101"/>
      <c r="BY22" s="101"/>
      <c r="BZ22" s="102"/>
      <c r="CA22" s="101"/>
      <c r="CB22" s="101"/>
      <c r="CC22" s="101"/>
      <c r="CD22" s="101"/>
      <c r="CE22" s="101"/>
      <c r="CF22" s="101"/>
      <c r="CG22" s="101"/>
      <c r="CH22" s="101"/>
      <c r="CI22" s="103"/>
      <c r="CJ22" s="103"/>
      <c r="CK22" s="104"/>
    </row>
    <row r="23" spans="1:89" s="105" customFormat="1" ht="16.5" customHeight="1">
      <c r="A23"/>
      <c r="B23" s="106">
        <v>20</v>
      </c>
      <c r="C23" s="107" t="s">
        <v>135</v>
      </c>
      <c r="D23" s="108" t="s">
        <v>136</v>
      </c>
      <c r="E23" s="108" t="s">
        <v>79</v>
      </c>
      <c r="F23" s="108">
        <v>11</v>
      </c>
      <c r="G23" s="108" t="s">
        <v>137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0"/>
      <c r="U23" s="111"/>
      <c r="V23" s="112">
        <f>SUM(AG23:CJ23)</f>
        <v>0</v>
      </c>
      <c r="W23" s="113">
        <f>V23/W$1*100</f>
        <v>0</v>
      </c>
      <c r="X23" s="114">
        <f>SUM(H23:S23)/3</f>
        <v>0</v>
      </c>
      <c r="Y23" s="114">
        <f>X23*10</f>
        <v>0</v>
      </c>
      <c r="Z23" s="115"/>
      <c r="AA23" s="115"/>
      <c r="AB23" s="116">
        <f>IF(W23&gt;25,"RF",IF(X23&gt;5.9,"A","EE"))</f>
        <v>0</v>
      </c>
      <c r="AC23" s="117"/>
      <c r="AD23" s="116">
        <f>IF(AB23="A","A",IF(AB23="RF",AB23,IF(AB23="EE",IF(AC23="",AB23,IF(AC23&gt;5.9,"A","RNEE")))))</f>
        <v>0</v>
      </c>
      <c r="AE23" s="118">
        <f>IF(AC23="",X23,AC23)</f>
        <v>0</v>
      </c>
      <c r="AF23" s="100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2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2"/>
      <c r="BS23" s="103"/>
      <c r="BT23" s="101"/>
      <c r="BU23" s="101"/>
      <c r="BV23" s="101"/>
      <c r="BW23" s="101"/>
      <c r="BX23" s="101"/>
      <c r="BY23" s="101"/>
      <c r="BZ23" s="102"/>
      <c r="CA23" s="101"/>
      <c r="CB23" s="101"/>
      <c r="CC23" s="101"/>
      <c r="CD23" s="101"/>
      <c r="CE23" s="101"/>
      <c r="CF23" s="101"/>
      <c r="CG23" s="101"/>
      <c r="CH23" s="101"/>
      <c r="CI23" s="103"/>
      <c r="CJ23" s="103"/>
      <c r="CK23" s="104"/>
    </row>
    <row r="24" spans="1:89" s="105" customFormat="1" ht="16.5" customHeight="1">
      <c r="A24"/>
      <c r="B24" s="87">
        <v>21</v>
      </c>
      <c r="C24" s="88" t="s">
        <v>138</v>
      </c>
      <c r="D24" s="89" t="s">
        <v>139</v>
      </c>
      <c r="E24" s="89" t="s">
        <v>79</v>
      </c>
      <c r="F24" s="89">
        <v>11</v>
      </c>
      <c r="G24" s="89" t="s">
        <v>140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/>
      <c r="V24" s="93">
        <f>SUM(AG24:CJ24)</f>
        <v>0</v>
      </c>
      <c r="W24" s="94">
        <f>V24/W$1*100</f>
        <v>0</v>
      </c>
      <c r="X24" s="95">
        <f>SUM(H24:S24)/3</f>
        <v>0</v>
      </c>
      <c r="Y24" s="95">
        <f>X24*10</f>
        <v>0</v>
      </c>
      <c r="Z24" s="96"/>
      <c r="AA24" s="96"/>
      <c r="AB24" s="97">
        <f>IF(W24&gt;25,"RF",IF(X24&gt;5.9,"A","EE"))</f>
        <v>0</v>
      </c>
      <c r="AC24" s="98"/>
      <c r="AD24" s="97">
        <f>IF(AB24="A","A",IF(AB24="RF",AB24,IF(AB24="EE",IF(AC24="",AB24,IF(AC24&gt;5.9,"A","RNEE")))))</f>
        <v>0</v>
      </c>
      <c r="AE24" s="99">
        <f>IF(AC24="",X24,AC24)</f>
        <v>0</v>
      </c>
      <c r="AF24" s="100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2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2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2"/>
      <c r="BS24" s="103"/>
      <c r="BT24" s="101"/>
      <c r="BU24" s="101"/>
      <c r="BV24" s="101"/>
      <c r="BW24" s="101"/>
      <c r="BX24" s="101"/>
      <c r="BY24" s="101"/>
      <c r="BZ24" s="102"/>
      <c r="CA24" s="101"/>
      <c r="CB24" s="101"/>
      <c r="CC24" s="101"/>
      <c r="CD24" s="101"/>
      <c r="CE24" s="101"/>
      <c r="CF24" s="101"/>
      <c r="CG24" s="101"/>
      <c r="CH24" s="101"/>
      <c r="CI24" s="103"/>
      <c r="CJ24" s="103"/>
      <c r="CK24" s="104"/>
    </row>
    <row r="25" spans="1:89" s="105" customFormat="1" ht="16.5" customHeight="1">
      <c r="A25"/>
      <c r="B25" s="106">
        <v>22</v>
      </c>
      <c r="C25" s="107" t="s">
        <v>141</v>
      </c>
      <c r="D25" s="108" t="s">
        <v>142</v>
      </c>
      <c r="E25" s="108" t="s">
        <v>79</v>
      </c>
      <c r="F25" s="108">
        <v>11</v>
      </c>
      <c r="G25" s="108" t="s">
        <v>143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111"/>
      <c r="V25" s="112">
        <f>SUM(AG25:CJ25)</f>
        <v>0</v>
      </c>
      <c r="W25" s="113">
        <f>V25/W$1*100</f>
        <v>0</v>
      </c>
      <c r="X25" s="114">
        <f>SUM(H25:S25)/3</f>
        <v>0</v>
      </c>
      <c r="Y25" s="114">
        <f>X25*10</f>
        <v>0</v>
      </c>
      <c r="Z25" s="115"/>
      <c r="AA25" s="115"/>
      <c r="AB25" s="116">
        <f>IF(W25&gt;25,"RF",IF(X25&gt;5.9,"A","EE"))</f>
        <v>0</v>
      </c>
      <c r="AC25" s="117"/>
      <c r="AD25" s="116">
        <f>IF(AB25="A","A",IF(AB25="RF",AB25,IF(AB25="EE",IF(AC25="",AB25,IF(AC25&gt;5.9,"A","RNEE")))))</f>
        <v>0</v>
      </c>
      <c r="AE25" s="118">
        <f>IF(AC25="",X25,AC25)</f>
        <v>0</v>
      </c>
      <c r="AF25" s="100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2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2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2"/>
      <c r="BS25" s="103"/>
      <c r="BT25" s="101"/>
      <c r="BU25" s="101"/>
      <c r="BV25" s="101"/>
      <c r="BW25" s="101"/>
      <c r="BX25" s="101"/>
      <c r="BY25" s="101"/>
      <c r="BZ25" s="102"/>
      <c r="CA25" s="101"/>
      <c r="CB25" s="101"/>
      <c r="CC25" s="101"/>
      <c r="CD25" s="101"/>
      <c r="CE25" s="101"/>
      <c r="CF25" s="101"/>
      <c r="CG25" s="101"/>
      <c r="CH25" s="101"/>
      <c r="CI25" s="103"/>
      <c r="CJ25" s="103"/>
      <c r="CK25" s="104"/>
    </row>
    <row r="26" spans="1:89" s="105" customFormat="1" ht="16.5" customHeight="1">
      <c r="A26"/>
      <c r="B26" s="87">
        <v>23</v>
      </c>
      <c r="C26" s="88" t="s">
        <v>144</v>
      </c>
      <c r="D26" s="89" t="s">
        <v>145</v>
      </c>
      <c r="E26" s="89" t="s">
        <v>79</v>
      </c>
      <c r="F26" s="89">
        <v>11</v>
      </c>
      <c r="G26" s="89" t="s">
        <v>146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/>
      <c r="V26" s="93">
        <f>SUM(AG26:CJ26)</f>
        <v>0</v>
      </c>
      <c r="W26" s="94">
        <f>V26/W$1*100</f>
        <v>0</v>
      </c>
      <c r="X26" s="95">
        <f>SUM(H26:S26)/3</f>
        <v>0</v>
      </c>
      <c r="Y26" s="95">
        <f>X26*10</f>
        <v>0</v>
      </c>
      <c r="Z26" s="96"/>
      <c r="AA26" s="96"/>
      <c r="AB26" s="97">
        <f>IF(W26&gt;25,"RF",IF(X26&gt;5.9,"A","EE"))</f>
        <v>0</v>
      </c>
      <c r="AC26" s="98"/>
      <c r="AD26" s="97">
        <f>IF(AB26="A","A",IF(AB26="RF",AB26,IF(AB26="EE",IF(AC26="",AB26,IF(AC26&gt;5.9,"A","RNEE")))))</f>
        <v>0</v>
      </c>
      <c r="AE26" s="99">
        <f>IF(AC26="",X26,AC26)</f>
        <v>0</v>
      </c>
      <c r="AF26" s="100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2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2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2"/>
      <c r="BS26" s="103"/>
      <c r="BT26" s="101"/>
      <c r="BU26" s="101"/>
      <c r="BV26" s="101"/>
      <c r="BW26" s="101"/>
      <c r="BX26" s="101"/>
      <c r="BY26" s="101"/>
      <c r="BZ26" s="102"/>
      <c r="CA26" s="101"/>
      <c r="CB26" s="101"/>
      <c r="CC26" s="101"/>
      <c r="CD26" s="101"/>
      <c r="CE26" s="101"/>
      <c r="CF26" s="101"/>
      <c r="CG26" s="101"/>
      <c r="CH26" s="101"/>
      <c r="CI26" s="103"/>
      <c r="CJ26" s="103"/>
      <c r="CK26" s="104"/>
    </row>
    <row r="27" spans="1:89" s="105" customFormat="1" ht="16.5" customHeight="1">
      <c r="A27"/>
      <c r="B27" s="106">
        <v>24</v>
      </c>
      <c r="C27" s="107" t="s">
        <v>147</v>
      </c>
      <c r="D27" s="108" t="s">
        <v>148</v>
      </c>
      <c r="E27" s="108" t="s">
        <v>79</v>
      </c>
      <c r="F27" s="108">
        <v>11</v>
      </c>
      <c r="G27" s="108" t="s">
        <v>149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U27" s="111"/>
      <c r="V27" s="112">
        <f>SUM(AG27:CJ27)</f>
        <v>0</v>
      </c>
      <c r="W27" s="113">
        <f>V27/W$1*100</f>
        <v>0</v>
      </c>
      <c r="X27" s="114">
        <f>SUM(H27:S27)/3</f>
        <v>0</v>
      </c>
      <c r="Y27" s="114">
        <f>X27*10</f>
        <v>0</v>
      </c>
      <c r="Z27" s="115"/>
      <c r="AA27" s="115"/>
      <c r="AB27" s="116">
        <f>IF(W27&gt;25,"RF",IF(X27&gt;5.9,"A","EE"))</f>
        <v>0</v>
      </c>
      <c r="AC27" s="117"/>
      <c r="AD27" s="116">
        <f>IF(AB27="A","A",IF(AB27="RF",AB27,IF(AB27="EE",IF(AC27="",AB27,IF(AC27&gt;5.9,"A","RNEE")))))</f>
        <v>0</v>
      </c>
      <c r="AE27" s="118">
        <f>IF(AC27="",X27,AC27)</f>
        <v>0</v>
      </c>
      <c r="AF27" s="100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2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2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2"/>
      <c r="BS27" s="103"/>
      <c r="BT27" s="101"/>
      <c r="BU27" s="101"/>
      <c r="BV27" s="101"/>
      <c r="BW27" s="101"/>
      <c r="BX27" s="101"/>
      <c r="BY27" s="101"/>
      <c r="BZ27" s="102"/>
      <c r="CA27" s="101"/>
      <c r="CB27" s="101"/>
      <c r="CC27" s="101"/>
      <c r="CD27" s="101"/>
      <c r="CE27" s="101"/>
      <c r="CF27" s="101"/>
      <c r="CG27" s="101"/>
      <c r="CH27" s="101"/>
      <c r="CI27" s="103"/>
      <c r="CJ27" s="103"/>
      <c r="CK27" s="104"/>
    </row>
    <row r="28" spans="1:89" s="105" customFormat="1" ht="16.5" customHeight="1">
      <c r="A28"/>
      <c r="B28" s="87">
        <v>25</v>
      </c>
      <c r="C28" s="88" t="s">
        <v>150</v>
      </c>
      <c r="D28" s="89" t="s">
        <v>151</v>
      </c>
      <c r="E28" s="89" t="s">
        <v>79</v>
      </c>
      <c r="F28" s="89">
        <v>11</v>
      </c>
      <c r="G28" s="89" t="s">
        <v>152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/>
      <c r="V28" s="93">
        <f>SUM(AG28:CJ28)</f>
        <v>0</v>
      </c>
      <c r="W28" s="94">
        <f>V28/W$1*100</f>
        <v>0</v>
      </c>
      <c r="X28" s="95">
        <f>SUM(H28:S28)/3</f>
        <v>0</v>
      </c>
      <c r="Y28" s="95">
        <f>X28*10</f>
        <v>0</v>
      </c>
      <c r="Z28" s="96"/>
      <c r="AA28" s="96"/>
      <c r="AB28" s="97">
        <f>IF(W28&gt;25,"RF",IF(X28&gt;5.9,"A","EE"))</f>
        <v>0</v>
      </c>
      <c r="AC28" s="98"/>
      <c r="AD28" s="97">
        <f>IF(AB28="A","A",IF(AB28="RF",AB28,IF(AB28="EE",IF(AC28="",AB28,IF(AC28&gt;5.9,"A","RNEE")))))</f>
        <v>0</v>
      </c>
      <c r="AE28" s="99">
        <f>IF(AC28="",X28,AC28)</f>
        <v>0</v>
      </c>
      <c r="AF28" s="100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2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2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2"/>
      <c r="BS28" s="103"/>
      <c r="BT28" s="101"/>
      <c r="BU28" s="101"/>
      <c r="BV28" s="101"/>
      <c r="BW28" s="101"/>
      <c r="BX28" s="101"/>
      <c r="BY28" s="101"/>
      <c r="BZ28" s="102"/>
      <c r="CA28" s="101"/>
      <c r="CB28" s="101"/>
      <c r="CC28" s="101"/>
      <c r="CD28" s="101"/>
      <c r="CE28" s="101"/>
      <c r="CF28" s="101"/>
      <c r="CG28" s="101"/>
      <c r="CH28" s="101"/>
      <c r="CI28" s="103"/>
      <c r="CJ28" s="103"/>
      <c r="CK28" s="104"/>
    </row>
    <row r="29" spans="1:89" s="105" customFormat="1" ht="16.5" customHeight="1">
      <c r="A29"/>
      <c r="B29" s="106">
        <v>26</v>
      </c>
      <c r="C29" s="107" t="s">
        <v>153</v>
      </c>
      <c r="D29" s="108" t="s">
        <v>154</v>
      </c>
      <c r="E29" s="108" t="s">
        <v>79</v>
      </c>
      <c r="F29" s="108">
        <v>11</v>
      </c>
      <c r="G29" s="108" t="s">
        <v>155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10"/>
      <c r="U29" s="111"/>
      <c r="V29" s="112">
        <f>SUM(AG29:CJ29)</f>
        <v>0</v>
      </c>
      <c r="W29" s="113">
        <f>V29/W$1*100</f>
        <v>0</v>
      </c>
      <c r="X29" s="114">
        <f>SUM(H29:S29)/3</f>
        <v>0</v>
      </c>
      <c r="Y29" s="114">
        <f>X29*10</f>
        <v>0</v>
      </c>
      <c r="Z29" s="115"/>
      <c r="AA29" s="115"/>
      <c r="AB29" s="116">
        <f>IF(W29&gt;25,"RF",IF(X29&gt;5.9,"A","EE"))</f>
        <v>0</v>
      </c>
      <c r="AC29" s="117"/>
      <c r="AD29" s="116">
        <f>IF(AB29="A","A",IF(AB29="RF",AB29,IF(AB29="EE",IF(AC29="",AB29,IF(AC29&gt;5.9,"A","RNEE")))))</f>
        <v>0</v>
      </c>
      <c r="AE29" s="118">
        <f>IF(AC29="",X29,AC29)</f>
        <v>0</v>
      </c>
      <c r="AF29" s="100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2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2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2"/>
      <c r="BS29" s="103"/>
      <c r="BT29" s="101"/>
      <c r="BU29" s="101"/>
      <c r="BV29" s="101"/>
      <c r="BW29" s="101"/>
      <c r="BX29" s="101"/>
      <c r="BY29" s="101"/>
      <c r="BZ29" s="102"/>
      <c r="CA29" s="101"/>
      <c r="CB29" s="101"/>
      <c r="CC29" s="101"/>
      <c r="CD29" s="101"/>
      <c r="CE29" s="101"/>
      <c r="CF29" s="101"/>
      <c r="CG29" s="101"/>
      <c r="CH29" s="101"/>
      <c r="CI29" s="103"/>
      <c r="CJ29" s="103"/>
      <c r="CK29" s="104"/>
    </row>
    <row r="30" spans="1:89" s="105" customFormat="1" ht="16.5" customHeight="1">
      <c r="A30"/>
      <c r="B30" s="87">
        <v>27</v>
      </c>
      <c r="C30" s="88" t="s">
        <v>156</v>
      </c>
      <c r="D30" s="89" t="s">
        <v>157</v>
      </c>
      <c r="E30" s="89" t="s">
        <v>79</v>
      </c>
      <c r="F30" s="89">
        <v>11</v>
      </c>
      <c r="G30" s="89" t="s">
        <v>158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/>
      <c r="V30" s="93">
        <f>SUM(AG30:CJ30)</f>
        <v>0</v>
      </c>
      <c r="W30" s="94">
        <f>V30/W$1*100</f>
        <v>0</v>
      </c>
      <c r="X30" s="95">
        <f>SUM(H30:S30)/3</f>
        <v>0</v>
      </c>
      <c r="Y30" s="95">
        <f>X30*10</f>
        <v>0</v>
      </c>
      <c r="Z30" s="96"/>
      <c r="AA30" s="96"/>
      <c r="AB30" s="97">
        <f>IF(W30&gt;25,"RF",IF(X30&gt;5.9,"A","EE"))</f>
        <v>0</v>
      </c>
      <c r="AC30" s="98"/>
      <c r="AD30" s="97">
        <f>IF(AB30="A","A",IF(AB30="RF",AB30,IF(AB30="EE",IF(AC30="",AB30,IF(AC30&gt;5.9,"A","RNEE")))))</f>
        <v>0</v>
      </c>
      <c r="AE30" s="99">
        <f>IF(AC30="",X30,AC30)</f>
        <v>0</v>
      </c>
      <c r="AF30" s="100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2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2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2"/>
      <c r="BS30" s="103"/>
      <c r="BT30" s="101"/>
      <c r="BU30" s="101"/>
      <c r="BV30" s="101"/>
      <c r="BW30" s="101"/>
      <c r="BX30" s="101"/>
      <c r="BY30" s="101"/>
      <c r="BZ30" s="102"/>
      <c r="CA30" s="101"/>
      <c r="CB30" s="101"/>
      <c r="CC30" s="101"/>
      <c r="CD30" s="101"/>
      <c r="CE30" s="101"/>
      <c r="CF30" s="101"/>
      <c r="CG30" s="101"/>
      <c r="CH30" s="101"/>
      <c r="CI30" s="103"/>
      <c r="CJ30" s="103"/>
      <c r="CK30" s="104"/>
    </row>
    <row r="31" spans="1:89" s="105" customFormat="1" ht="16.5" customHeight="1">
      <c r="A31"/>
      <c r="B31" s="106">
        <v>28</v>
      </c>
      <c r="C31" s="107" t="s">
        <v>159</v>
      </c>
      <c r="D31" s="108" t="s">
        <v>160</v>
      </c>
      <c r="E31" s="108" t="s">
        <v>79</v>
      </c>
      <c r="F31" s="108">
        <v>11</v>
      </c>
      <c r="G31" s="108" t="s">
        <v>161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10"/>
      <c r="U31" s="111"/>
      <c r="V31" s="112">
        <f>SUM(AG31:CJ31)</f>
        <v>0</v>
      </c>
      <c r="W31" s="113">
        <f>V31/W$1*100</f>
        <v>0</v>
      </c>
      <c r="X31" s="114">
        <f>SUM(H31:S31)/3</f>
        <v>0</v>
      </c>
      <c r="Y31" s="114">
        <f>X31*10</f>
        <v>0</v>
      </c>
      <c r="Z31" s="115"/>
      <c r="AA31" s="115"/>
      <c r="AB31" s="116">
        <f>IF(W31&gt;25,"RF",IF(X31&gt;5.9,"A","EE"))</f>
        <v>0</v>
      </c>
      <c r="AC31" s="117"/>
      <c r="AD31" s="116">
        <f>IF(AB31="A","A",IF(AB31="RF",AB31,IF(AB31="EE",IF(AC31="",AB31,IF(AC31&gt;5.9,"A","RNEE")))))</f>
        <v>0</v>
      </c>
      <c r="AE31" s="118">
        <f>IF(AC31="",X31,AC31)</f>
        <v>0</v>
      </c>
      <c r="AF31" s="100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2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2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2"/>
      <c r="BS31" s="103"/>
      <c r="BT31" s="101"/>
      <c r="BU31" s="101"/>
      <c r="BV31" s="101"/>
      <c r="BW31" s="101"/>
      <c r="BX31" s="101"/>
      <c r="BY31" s="101"/>
      <c r="BZ31" s="102"/>
      <c r="CA31" s="101"/>
      <c r="CB31" s="101"/>
      <c r="CC31" s="101"/>
      <c r="CD31" s="101"/>
      <c r="CE31" s="101"/>
      <c r="CF31" s="101"/>
      <c r="CG31" s="101"/>
      <c r="CH31" s="101"/>
      <c r="CI31" s="103"/>
      <c r="CJ31" s="103"/>
      <c r="CK31" s="104"/>
    </row>
    <row r="32" spans="1:89" s="105" customFormat="1" ht="16.5" customHeight="1">
      <c r="A32"/>
      <c r="B32" s="87">
        <v>29</v>
      </c>
      <c r="C32" s="88" t="s">
        <v>162</v>
      </c>
      <c r="D32" s="89" t="s">
        <v>163</v>
      </c>
      <c r="E32" s="89" t="s">
        <v>79</v>
      </c>
      <c r="F32" s="89">
        <v>11</v>
      </c>
      <c r="G32" s="89" t="s">
        <v>164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2"/>
      <c r="V32" s="93">
        <f>SUM(AG32:CJ32)</f>
        <v>0</v>
      </c>
      <c r="W32" s="94">
        <f>V32/W$1*100</f>
        <v>0</v>
      </c>
      <c r="X32" s="95">
        <f>SUM(H32:S32)/3</f>
        <v>0</v>
      </c>
      <c r="Y32" s="95">
        <f>X32*10</f>
        <v>0</v>
      </c>
      <c r="Z32" s="96"/>
      <c r="AA32" s="96"/>
      <c r="AB32" s="97">
        <f>IF(W32&gt;25,"RF",IF(X32&gt;5.9,"A","EE"))</f>
        <v>0</v>
      </c>
      <c r="AC32" s="98"/>
      <c r="AD32" s="97">
        <f>IF(AB32="A","A",IF(AB32="RF",AB32,IF(AB32="EE",IF(AC32="",AB32,IF(AC32&gt;5.9,"A","RNEE")))))</f>
        <v>0</v>
      </c>
      <c r="AE32" s="99">
        <f>IF(AC32="",X32,AC32)</f>
        <v>0</v>
      </c>
      <c r="AF32" s="100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2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2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2"/>
      <c r="BS32" s="103"/>
      <c r="BT32" s="101"/>
      <c r="BU32" s="101"/>
      <c r="BV32" s="101"/>
      <c r="BW32" s="101"/>
      <c r="BX32" s="101"/>
      <c r="BY32" s="101"/>
      <c r="BZ32" s="102"/>
      <c r="CA32" s="101"/>
      <c r="CB32" s="101"/>
      <c r="CC32" s="101"/>
      <c r="CD32" s="101"/>
      <c r="CE32" s="101"/>
      <c r="CF32" s="101"/>
      <c r="CG32" s="101"/>
      <c r="CH32" s="101"/>
      <c r="CI32" s="103"/>
      <c r="CJ32" s="103"/>
      <c r="CK32" s="104"/>
    </row>
    <row r="33" spans="1:89" s="105" customFormat="1" ht="16.5" customHeight="1">
      <c r="A33"/>
      <c r="B33" s="106">
        <v>30</v>
      </c>
      <c r="C33" s="107" t="s">
        <v>165</v>
      </c>
      <c r="D33" s="108" t="s">
        <v>166</v>
      </c>
      <c r="E33" s="108" t="s">
        <v>79</v>
      </c>
      <c r="F33" s="108">
        <v>11</v>
      </c>
      <c r="G33" s="108" t="s">
        <v>167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10"/>
      <c r="U33" s="111"/>
      <c r="V33" s="112">
        <f>SUM(AG33:CJ33)</f>
        <v>0</v>
      </c>
      <c r="W33" s="113">
        <f>V33/W$1*100</f>
        <v>0</v>
      </c>
      <c r="X33" s="114">
        <f>SUM(H33:S33)/3</f>
        <v>0</v>
      </c>
      <c r="Y33" s="114">
        <f>X33*10</f>
        <v>0</v>
      </c>
      <c r="Z33" s="115"/>
      <c r="AA33" s="115"/>
      <c r="AB33" s="116">
        <f>IF(W33&gt;25,"RF",IF(X33&gt;5.9,"A","EE"))</f>
        <v>0</v>
      </c>
      <c r="AC33" s="117"/>
      <c r="AD33" s="116">
        <f>IF(AB33="A","A",IF(AB33="RF",AB33,IF(AB33="EE",IF(AC33="",AB33,IF(AC33&gt;5.9,"A","RNEE")))))</f>
        <v>0</v>
      </c>
      <c r="AE33" s="118">
        <f>IF(AC33="",X33,AC33)</f>
        <v>0</v>
      </c>
      <c r="AF33" s="100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2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2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2"/>
      <c r="BS33" s="103"/>
      <c r="BT33" s="101"/>
      <c r="BU33" s="101"/>
      <c r="BV33" s="101"/>
      <c r="BW33" s="101"/>
      <c r="BX33" s="101"/>
      <c r="BY33" s="101"/>
      <c r="BZ33" s="102"/>
      <c r="CA33" s="101"/>
      <c r="CB33" s="101"/>
      <c r="CC33" s="101"/>
      <c r="CD33" s="101"/>
      <c r="CE33" s="101"/>
      <c r="CF33" s="101"/>
      <c r="CG33" s="101"/>
      <c r="CH33" s="101"/>
      <c r="CI33" s="103"/>
      <c r="CJ33" s="103"/>
      <c r="CK33" s="104"/>
    </row>
    <row r="34" spans="1:89" s="105" customFormat="1" ht="16.5" customHeight="1">
      <c r="A34"/>
      <c r="B34" s="87">
        <v>31</v>
      </c>
      <c r="C34" s="88" t="s">
        <v>168</v>
      </c>
      <c r="D34" s="89" t="s">
        <v>169</v>
      </c>
      <c r="E34" s="89" t="s">
        <v>79</v>
      </c>
      <c r="F34" s="89">
        <v>11</v>
      </c>
      <c r="G34" s="89" t="s">
        <v>170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2"/>
      <c r="V34" s="93">
        <f>SUM(AG34:CJ34)</f>
        <v>0</v>
      </c>
      <c r="W34" s="94">
        <f>V34/W$1*100</f>
        <v>0</v>
      </c>
      <c r="X34" s="95">
        <f>SUM(H34:S34)/3</f>
        <v>0</v>
      </c>
      <c r="Y34" s="95">
        <f>X34*10</f>
        <v>0</v>
      </c>
      <c r="Z34" s="96"/>
      <c r="AA34" s="96"/>
      <c r="AB34" s="97">
        <f>IF(W34&gt;25,"RF",IF(X34&gt;5.9,"A","EE"))</f>
        <v>0</v>
      </c>
      <c r="AC34" s="98"/>
      <c r="AD34" s="97">
        <f>IF(AB34="A","A",IF(AB34="RF",AB34,IF(AB34="EE",IF(AC34="",AB34,IF(AC34&gt;5.9,"A","RNEE")))))</f>
        <v>0</v>
      </c>
      <c r="AE34" s="99">
        <f>IF(AC34="",X34,AC34)</f>
        <v>0</v>
      </c>
      <c r="AF34" s="100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2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2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2"/>
      <c r="BS34" s="103"/>
      <c r="BT34" s="101"/>
      <c r="BU34" s="101"/>
      <c r="BV34" s="101"/>
      <c r="BW34" s="101"/>
      <c r="BX34" s="101"/>
      <c r="BY34" s="101"/>
      <c r="BZ34" s="102"/>
      <c r="CA34" s="101"/>
      <c r="CB34" s="101"/>
      <c r="CC34" s="101"/>
      <c r="CD34" s="101"/>
      <c r="CE34" s="101"/>
      <c r="CF34" s="101"/>
      <c r="CG34" s="101"/>
      <c r="CH34" s="101"/>
      <c r="CI34" s="103"/>
      <c r="CJ34" s="103"/>
      <c r="CK34" s="104"/>
    </row>
    <row r="35" spans="1:89" s="105" customFormat="1" ht="16.5" customHeight="1">
      <c r="A35"/>
      <c r="B35" s="106">
        <v>32</v>
      </c>
      <c r="C35" s="107" t="s">
        <v>171</v>
      </c>
      <c r="D35" s="108" t="s">
        <v>172</v>
      </c>
      <c r="E35" s="108" t="s">
        <v>79</v>
      </c>
      <c r="F35" s="108">
        <v>11</v>
      </c>
      <c r="G35" s="108" t="s">
        <v>173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10"/>
      <c r="U35" s="111"/>
      <c r="V35" s="112">
        <f>SUM(AG35:CJ35)</f>
        <v>0</v>
      </c>
      <c r="W35" s="113">
        <f>V35/W$1*100</f>
        <v>0</v>
      </c>
      <c r="X35" s="114">
        <f>SUM(H35:S35)/3</f>
        <v>0</v>
      </c>
      <c r="Y35" s="114">
        <f>X35*10</f>
        <v>0</v>
      </c>
      <c r="Z35" s="115"/>
      <c r="AA35" s="115"/>
      <c r="AB35" s="116">
        <f>IF(W35&gt;25,"RF",IF(X35&gt;5.9,"A","EE"))</f>
        <v>0</v>
      </c>
      <c r="AC35" s="117"/>
      <c r="AD35" s="116">
        <f>IF(AB35="A","A",IF(AB35="RF",AB35,IF(AB35="EE",IF(AC35="",AB35,IF(AC35&gt;5.9,"A","RNEE")))))</f>
        <v>0</v>
      </c>
      <c r="AE35" s="118">
        <f>IF(AC35="",X35,AC35)</f>
        <v>0</v>
      </c>
      <c r="AF35" s="100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2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2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2"/>
      <c r="BS35" s="103"/>
      <c r="BT35" s="101"/>
      <c r="BU35" s="101"/>
      <c r="BV35" s="101"/>
      <c r="BW35" s="101"/>
      <c r="BX35" s="101"/>
      <c r="BY35" s="101"/>
      <c r="BZ35" s="102"/>
      <c r="CA35" s="101"/>
      <c r="CB35" s="101"/>
      <c r="CC35" s="101"/>
      <c r="CD35" s="101"/>
      <c r="CE35" s="101"/>
      <c r="CF35" s="101"/>
      <c r="CG35" s="101"/>
      <c r="CH35" s="101"/>
      <c r="CI35" s="103"/>
      <c r="CJ35" s="103"/>
      <c r="CK35" s="104"/>
    </row>
    <row r="36" spans="1:89" s="105" customFormat="1" ht="16.5" customHeight="1">
      <c r="A36"/>
      <c r="B36" s="87">
        <v>33</v>
      </c>
      <c r="C36" s="88" t="s">
        <v>174</v>
      </c>
      <c r="D36" s="89" t="s">
        <v>175</v>
      </c>
      <c r="E36" s="89" t="s">
        <v>79</v>
      </c>
      <c r="F36" s="89">
        <v>11</v>
      </c>
      <c r="G36" s="89" t="s">
        <v>176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1"/>
      <c r="U36" s="92"/>
      <c r="V36" s="93">
        <f>SUM(AG36:CJ36)</f>
        <v>0</v>
      </c>
      <c r="W36" s="94">
        <f>V36/W$1*100</f>
        <v>0</v>
      </c>
      <c r="X36" s="95">
        <f>SUM(H36:S36)/3</f>
        <v>0</v>
      </c>
      <c r="Y36" s="95">
        <f>X36*10</f>
        <v>0</v>
      </c>
      <c r="Z36" s="96"/>
      <c r="AA36" s="96"/>
      <c r="AB36" s="97">
        <f>IF(W36&gt;25,"RF",IF(X36&gt;5.9,"A","EE"))</f>
        <v>0</v>
      </c>
      <c r="AC36" s="98"/>
      <c r="AD36" s="97">
        <f>IF(AB36="A","A",IF(AB36="RF",AB36,IF(AB36="EE",IF(AC36="",AB36,IF(AC36&gt;5.9,"A","RNEE")))))</f>
        <v>0</v>
      </c>
      <c r="AE36" s="99">
        <f>IF(AC36="",X36,AC36)</f>
        <v>0</v>
      </c>
      <c r="AF36" s="100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2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2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2"/>
      <c r="BS36" s="103"/>
      <c r="BT36" s="101"/>
      <c r="BU36" s="101"/>
      <c r="BV36" s="101"/>
      <c r="BW36" s="101"/>
      <c r="BX36" s="101"/>
      <c r="BY36" s="101"/>
      <c r="BZ36" s="102"/>
      <c r="CA36" s="101"/>
      <c r="CB36" s="101"/>
      <c r="CC36" s="101"/>
      <c r="CD36" s="101"/>
      <c r="CE36" s="101"/>
      <c r="CF36" s="101"/>
      <c r="CG36" s="101"/>
      <c r="CH36" s="101"/>
      <c r="CI36" s="103"/>
      <c r="CJ36" s="103"/>
      <c r="CK36" s="104"/>
    </row>
    <row r="37" spans="1:89" s="105" customFormat="1" ht="16.5" customHeight="1">
      <c r="A37"/>
      <c r="B37" s="106">
        <v>34</v>
      </c>
      <c r="C37" s="107" t="s">
        <v>177</v>
      </c>
      <c r="D37" s="108" t="s">
        <v>178</v>
      </c>
      <c r="E37" s="108" t="s">
        <v>79</v>
      </c>
      <c r="F37" s="108">
        <v>11</v>
      </c>
      <c r="G37" s="108" t="s">
        <v>179</v>
      </c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10"/>
      <c r="U37" s="111"/>
      <c r="V37" s="112">
        <f>SUM(AG37:CJ37)</f>
        <v>0</v>
      </c>
      <c r="W37" s="113">
        <f>V37/W$1*100</f>
        <v>0</v>
      </c>
      <c r="X37" s="114">
        <f>SUM(H37:S37)/3</f>
        <v>0</v>
      </c>
      <c r="Y37" s="114">
        <f>X37*10</f>
        <v>0</v>
      </c>
      <c r="Z37" s="115"/>
      <c r="AA37" s="115"/>
      <c r="AB37" s="116">
        <f>IF(W37&gt;25,"RF",IF(X37&gt;5.9,"A","EE"))</f>
        <v>0</v>
      </c>
      <c r="AC37" s="117"/>
      <c r="AD37" s="116">
        <f>IF(AB37="A","A",IF(AB37="RF",AB37,IF(AB37="EE",IF(AC37="",AB37,IF(AC37&gt;5.9,"A","RNEE")))))</f>
        <v>0</v>
      </c>
      <c r="AE37" s="118">
        <f>IF(AC37="",X37,AC37)</f>
        <v>0</v>
      </c>
      <c r="AF37" s="100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2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2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2"/>
      <c r="BS37" s="103"/>
      <c r="BT37" s="101"/>
      <c r="BU37" s="101"/>
      <c r="BV37" s="101"/>
      <c r="BW37" s="101"/>
      <c r="BX37" s="101"/>
      <c r="BY37" s="101"/>
      <c r="BZ37" s="102"/>
      <c r="CA37" s="101"/>
      <c r="CB37" s="101"/>
      <c r="CC37" s="101"/>
      <c r="CD37" s="101"/>
      <c r="CE37" s="101"/>
      <c r="CF37" s="101"/>
      <c r="CG37" s="101"/>
      <c r="CH37" s="101"/>
      <c r="CI37" s="103"/>
      <c r="CJ37" s="103"/>
      <c r="CK37" s="104"/>
    </row>
    <row r="38" spans="1:89" s="105" customFormat="1" ht="16.5" customHeight="1">
      <c r="A38"/>
      <c r="B38" s="87">
        <v>35</v>
      </c>
      <c r="C38" s="88" t="s">
        <v>180</v>
      </c>
      <c r="D38" s="89" t="s">
        <v>181</v>
      </c>
      <c r="E38" s="89" t="s">
        <v>79</v>
      </c>
      <c r="F38" s="89">
        <v>11</v>
      </c>
      <c r="G38" s="89" t="s">
        <v>182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1"/>
      <c r="U38" s="92"/>
      <c r="V38" s="93">
        <f>SUM(AG38:CJ38)</f>
        <v>0</v>
      </c>
      <c r="W38" s="94">
        <f>V38/W$1*100</f>
        <v>0</v>
      </c>
      <c r="X38" s="95">
        <f>SUM(H38:S38)/3</f>
        <v>0</v>
      </c>
      <c r="Y38" s="95">
        <f>X38*10</f>
        <v>0</v>
      </c>
      <c r="Z38" s="96"/>
      <c r="AA38" s="96"/>
      <c r="AB38" s="97">
        <f>IF(W38&gt;25,"RF",IF(X38&gt;5.9,"A","EE"))</f>
        <v>0</v>
      </c>
      <c r="AC38" s="98"/>
      <c r="AD38" s="97">
        <f>IF(AB38="A","A",IF(AB38="RF",AB38,IF(AB38="EE",IF(AC38="",AB38,IF(AC38&gt;5.9,"A","RNEE")))))</f>
        <v>0</v>
      </c>
      <c r="AE38" s="99">
        <f>IF(AC38="",X38,AC38)</f>
        <v>0</v>
      </c>
      <c r="AF38" s="100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2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2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2"/>
      <c r="BS38" s="103"/>
      <c r="BT38" s="101"/>
      <c r="BU38" s="101"/>
      <c r="BV38" s="101"/>
      <c r="BW38" s="101"/>
      <c r="BX38" s="101"/>
      <c r="BY38" s="101"/>
      <c r="BZ38" s="102"/>
      <c r="CA38" s="101"/>
      <c r="CB38" s="101"/>
      <c r="CC38" s="101"/>
      <c r="CD38" s="101"/>
      <c r="CE38" s="101"/>
      <c r="CF38" s="101"/>
      <c r="CG38" s="101"/>
      <c r="CH38" s="101"/>
      <c r="CI38" s="103"/>
      <c r="CJ38" s="103"/>
      <c r="CK38" s="104"/>
    </row>
    <row r="39" spans="1:89" s="105" customFormat="1" ht="16.5" customHeight="1">
      <c r="A39"/>
      <c r="B39" s="106">
        <v>36</v>
      </c>
      <c r="C39" s="107" t="s">
        <v>183</v>
      </c>
      <c r="D39" s="108" t="s">
        <v>184</v>
      </c>
      <c r="E39" s="108" t="s">
        <v>79</v>
      </c>
      <c r="F39" s="108">
        <v>11</v>
      </c>
      <c r="G39" s="108" t="s">
        <v>185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10"/>
      <c r="U39" s="111"/>
      <c r="V39" s="112">
        <f>SUM(AG39:CJ39)</f>
        <v>0</v>
      </c>
      <c r="W39" s="113">
        <f>V39/W$1*100</f>
        <v>0</v>
      </c>
      <c r="X39" s="114">
        <f>SUM(H39:S39)/3</f>
        <v>0</v>
      </c>
      <c r="Y39" s="114">
        <f>X39*10</f>
        <v>0</v>
      </c>
      <c r="Z39" s="115"/>
      <c r="AA39" s="115"/>
      <c r="AB39" s="116">
        <f>IF(W39&gt;25,"RF",IF(X39&gt;5.9,"A","EE"))</f>
        <v>0</v>
      </c>
      <c r="AC39" s="117"/>
      <c r="AD39" s="116">
        <f>IF(AB39="A","A",IF(AB39="RF",AB39,IF(AB39="EE",IF(AC39="",AB39,IF(AC39&gt;5.9,"A","RNEE")))))</f>
        <v>0</v>
      </c>
      <c r="AE39" s="118">
        <f>IF(AC39="",X39,AC39)</f>
        <v>0</v>
      </c>
      <c r="AF39" s="100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2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2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2"/>
      <c r="BS39" s="103"/>
      <c r="BT39" s="101"/>
      <c r="BU39" s="101"/>
      <c r="BV39" s="101"/>
      <c r="BW39" s="101"/>
      <c r="BX39" s="101"/>
      <c r="BY39" s="101"/>
      <c r="BZ39" s="102"/>
      <c r="CA39" s="101"/>
      <c r="CB39" s="101"/>
      <c r="CC39" s="101"/>
      <c r="CD39" s="101"/>
      <c r="CE39" s="101"/>
      <c r="CF39" s="101"/>
      <c r="CG39" s="101"/>
      <c r="CH39" s="101"/>
      <c r="CI39" s="103"/>
      <c r="CJ39" s="103"/>
      <c r="CK39" s="104"/>
    </row>
    <row r="40" spans="1:89" s="105" customFormat="1" ht="16.5" customHeight="1">
      <c r="A40"/>
      <c r="B40" s="87">
        <v>37</v>
      </c>
      <c r="C40" s="88" t="s">
        <v>186</v>
      </c>
      <c r="D40" s="89" t="s">
        <v>187</v>
      </c>
      <c r="E40" s="89" t="s">
        <v>79</v>
      </c>
      <c r="F40" s="89">
        <v>11</v>
      </c>
      <c r="G40" s="89" t="s">
        <v>188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  <c r="U40" s="92"/>
      <c r="V40" s="93">
        <f>SUM(AG40:CJ40)</f>
        <v>0</v>
      </c>
      <c r="W40" s="94">
        <f>V40/W$1*100</f>
        <v>0</v>
      </c>
      <c r="X40" s="95">
        <f>SUM(H40:S40)/3</f>
        <v>0</v>
      </c>
      <c r="Y40" s="95">
        <f>X40*10</f>
        <v>0</v>
      </c>
      <c r="Z40" s="96"/>
      <c r="AA40" s="96"/>
      <c r="AB40" s="97">
        <f>IF(W40&gt;25,"RF",IF(X40&gt;5.9,"A","EE"))</f>
        <v>0</v>
      </c>
      <c r="AC40" s="98"/>
      <c r="AD40" s="97">
        <f>IF(AB40="A","A",IF(AB40="RF",AB40,IF(AB40="EE",IF(AC40="",AB40,IF(AC40&gt;5.9,"A","RNEE")))))</f>
        <v>0</v>
      </c>
      <c r="AE40" s="99">
        <f>IF(AC40="",X40,AC40)</f>
        <v>0</v>
      </c>
      <c r="AF40" s="100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2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2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2"/>
      <c r="BS40" s="103"/>
      <c r="BT40" s="101"/>
      <c r="BU40" s="101"/>
      <c r="BV40" s="101"/>
      <c r="BW40" s="101"/>
      <c r="BX40" s="101"/>
      <c r="BY40" s="101"/>
      <c r="BZ40" s="102"/>
      <c r="CA40" s="101"/>
      <c r="CB40" s="101"/>
      <c r="CC40" s="101"/>
      <c r="CD40" s="101"/>
      <c r="CE40" s="101"/>
      <c r="CF40" s="101"/>
      <c r="CG40" s="101"/>
      <c r="CH40" s="101"/>
      <c r="CI40" s="103"/>
      <c r="CJ40" s="103"/>
      <c r="CK40" s="104"/>
    </row>
    <row r="41" spans="1:89" s="105" customFormat="1" ht="16.5" customHeight="1">
      <c r="A41"/>
      <c r="B41" s="106">
        <v>38</v>
      </c>
      <c r="C41" s="107" t="s">
        <v>189</v>
      </c>
      <c r="D41" s="108" t="s">
        <v>190</v>
      </c>
      <c r="E41" s="108" t="s">
        <v>79</v>
      </c>
      <c r="F41" s="108">
        <v>11</v>
      </c>
      <c r="G41" s="108" t="s">
        <v>191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10"/>
      <c r="U41" s="111"/>
      <c r="V41" s="112">
        <f>SUM(AG41:CJ41)</f>
        <v>0</v>
      </c>
      <c r="W41" s="113">
        <f>V41/W$1*100</f>
        <v>0</v>
      </c>
      <c r="X41" s="114">
        <f>SUM(H41:S41)/3</f>
        <v>0</v>
      </c>
      <c r="Y41" s="114">
        <f>X41*10</f>
        <v>0</v>
      </c>
      <c r="Z41" s="115"/>
      <c r="AA41" s="115"/>
      <c r="AB41" s="116">
        <f>IF(W41&gt;25,"RF",IF(X41&gt;5.9,"A","EE"))</f>
        <v>0</v>
      </c>
      <c r="AC41" s="117"/>
      <c r="AD41" s="116">
        <f>IF(AB41="A","A",IF(AB41="RF",AB41,IF(AB41="EE",IF(AC41="",AB41,IF(AC41&gt;5.9,"A","RNEE")))))</f>
        <v>0</v>
      </c>
      <c r="AE41" s="118">
        <f>IF(AC41="",X41,AC41)</f>
        <v>0</v>
      </c>
      <c r="AF41" s="100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2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2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2"/>
      <c r="BS41" s="103"/>
      <c r="BT41" s="101"/>
      <c r="BU41" s="101"/>
      <c r="BV41" s="101"/>
      <c r="BW41" s="101"/>
      <c r="BX41" s="101"/>
      <c r="BY41" s="101"/>
      <c r="BZ41" s="102"/>
      <c r="CA41" s="101"/>
      <c r="CB41" s="101"/>
      <c r="CC41" s="101"/>
      <c r="CD41" s="101"/>
      <c r="CE41" s="101"/>
      <c r="CF41" s="101"/>
      <c r="CG41" s="101"/>
      <c r="CH41" s="101"/>
      <c r="CI41" s="103"/>
      <c r="CJ41" s="103"/>
      <c r="CK41" s="104"/>
    </row>
    <row r="42" spans="1:89" s="105" customFormat="1" ht="16.5" customHeight="1">
      <c r="A42"/>
      <c r="B42" s="87">
        <v>39</v>
      </c>
      <c r="C42" s="88" t="s">
        <v>192</v>
      </c>
      <c r="D42" s="89" t="s">
        <v>193</v>
      </c>
      <c r="E42" s="89" t="s">
        <v>79</v>
      </c>
      <c r="F42" s="89">
        <v>11</v>
      </c>
      <c r="G42" s="89" t="s">
        <v>194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92"/>
      <c r="V42" s="93">
        <f>SUM(AG42:CJ42)</f>
        <v>0</v>
      </c>
      <c r="W42" s="94">
        <f>V42/W$1*100</f>
        <v>0</v>
      </c>
      <c r="X42" s="95">
        <f>SUM(H42:S42)/3</f>
        <v>0</v>
      </c>
      <c r="Y42" s="95">
        <f>X42*10</f>
        <v>0</v>
      </c>
      <c r="Z42" s="96"/>
      <c r="AA42" s="96"/>
      <c r="AB42" s="97">
        <f>IF(W42&gt;25,"RF",IF(X42&gt;5.9,"A","EE"))</f>
        <v>0</v>
      </c>
      <c r="AC42" s="98"/>
      <c r="AD42" s="97">
        <f>IF(AB42="A","A",IF(AB42="RF",AB42,IF(AB42="EE",IF(AC42="",AB42,IF(AC42&gt;5.9,"A","RNEE")))))</f>
        <v>0</v>
      </c>
      <c r="AE42" s="99">
        <f>IF(AC42="",X42,AC42)</f>
        <v>0</v>
      </c>
      <c r="AF42" s="100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2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2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2"/>
      <c r="BS42" s="103"/>
      <c r="BT42" s="101"/>
      <c r="BU42" s="101"/>
      <c r="BV42" s="101"/>
      <c r="BW42" s="101"/>
      <c r="BX42" s="101"/>
      <c r="BY42" s="101"/>
      <c r="BZ42" s="102"/>
      <c r="CA42" s="101"/>
      <c r="CB42" s="101"/>
      <c r="CC42" s="101"/>
      <c r="CD42" s="101"/>
      <c r="CE42" s="101"/>
      <c r="CF42" s="101"/>
      <c r="CG42" s="101"/>
      <c r="CH42" s="101"/>
      <c r="CI42" s="103"/>
      <c r="CJ42" s="103"/>
      <c r="CK42" s="104"/>
    </row>
    <row r="43" spans="1:89" s="105" customFormat="1" ht="16.5" customHeight="1">
      <c r="A43"/>
      <c r="B43" s="106">
        <v>40</v>
      </c>
      <c r="C43" s="107" t="s">
        <v>195</v>
      </c>
      <c r="D43" s="108" t="s">
        <v>196</v>
      </c>
      <c r="E43" s="108" t="s">
        <v>79</v>
      </c>
      <c r="F43" s="108">
        <v>11</v>
      </c>
      <c r="G43" s="108" t="s">
        <v>197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10"/>
      <c r="U43" s="111"/>
      <c r="V43" s="112">
        <f>SUM(AG43:CJ43)</f>
        <v>0</v>
      </c>
      <c r="W43" s="113">
        <f>V43/W$1*100</f>
        <v>0</v>
      </c>
      <c r="X43" s="114">
        <f>SUM(H43:S43)/3</f>
        <v>0</v>
      </c>
      <c r="Y43" s="114">
        <f>X43*10</f>
        <v>0</v>
      </c>
      <c r="Z43" s="115"/>
      <c r="AA43" s="115"/>
      <c r="AB43" s="116">
        <f>IF(W43&gt;25,"RF",IF(X43&gt;5.9,"A","EE"))</f>
        <v>0</v>
      </c>
      <c r="AC43" s="117"/>
      <c r="AD43" s="116">
        <f>IF(AB43="A","A",IF(AB43="RF",AB43,IF(AB43="EE",IF(AC43="",AB43,IF(AC43&gt;5.9,"A","RNEE")))))</f>
        <v>0</v>
      </c>
      <c r="AE43" s="118">
        <f>IF(AC43="",X43,AC43)</f>
        <v>0</v>
      </c>
      <c r="AF43" s="100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2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2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2"/>
      <c r="BS43" s="103"/>
      <c r="BT43" s="101"/>
      <c r="BU43" s="101"/>
      <c r="BV43" s="101"/>
      <c r="BW43" s="101"/>
      <c r="BX43" s="101"/>
      <c r="BY43" s="101"/>
      <c r="BZ43" s="102"/>
      <c r="CA43" s="101"/>
      <c r="CB43" s="101"/>
      <c r="CC43" s="101"/>
      <c r="CD43" s="101"/>
      <c r="CE43" s="101"/>
      <c r="CF43" s="101"/>
      <c r="CG43" s="101"/>
      <c r="CH43" s="101"/>
      <c r="CI43" s="103"/>
      <c r="CJ43" s="103"/>
      <c r="CK43" s="104"/>
    </row>
    <row r="44" spans="1:89" s="105" customFormat="1" ht="16.5" customHeight="1">
      <c r="A44"/>
      <c r="B44" s="87">
        <v>41</v>
      </c>
      <c r="C44" s="88" t="s">
        <v>198</v>
      </c>
      <c r="D44" s="89" t="s">
        <v>199</v>
      </c>
      <c r="E44" s="89" t="s">
        <v>79</v>
      </c>
      <c r="F44" s="89">
        <v>11</v>
      </c>
      <c r="G44" s="89" t="s">
        <v>200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92"/>
      <c r="V44" s="93">
        <f>SUM(AG44:CJ44)</f>
        <v>0</v>
      </c>
      <c r="W44" s="94">
        <f>V44/W$1*100</f>
        <v>0</v>
      </c>
      <c r="X44" s="95">
        <f>SUM(H44:S44)/3</f>
        <v>0</v>
      </c>
      <c r="Y44" s="95">
        <f>X44*10</f>
        <v>0</v>
      </c>
      <c r="Z44" s="96"/>
      <c r="AA44" s="96"/>
      <c r="AB44" s="97">
        <f>IF(W44&gt;25,"RF",IF(X44&gt;5.9,"A","EE"))</f>
        <v>0</v>
      </c>
      <c r="AC44" s="98"/>
      <c r="AD44" s="97">
        <f>IF(AB44="A","A",IF(AB44="RF",AB44,IF(AB44="EE",IF(AC44="",AB44,IF(AC44&gt;5.9,"A","RNEE")))))</f>
        <v>0</v>
      </c>
      <c r="AE44" s="99">
        <f>IF(AC44="",X44,AC44)</f>
        <v>0</v>
      </c>
      <c r="AF44" s="100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2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2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2"/>
      <c r="BS44" s="103"/>
      <c r="BT44" s="101"/>
      <c r="BU44" s="101"/>
      <c r="BV44" s="101"/>
      <c r="BW44" s="101"/>
      <c r="BX44" s="101"/>
      <c r="BY44" s="101"/>
      <c r="BZ44" s="102"/>
      <c r="CA44" s="101"/>
      <c r="CB44" s="101"/>
      <c r="CC44" s="101"/>
      <c r="CD44" s="101"/>
      <c r="CE44" s="101"/>
      <c r="CF44" s="101"/>
      <c r="CG44" s="101"/>
      <c r="CH44" s="101"/>
      <c r="CI44" s="103"/>
      <c r="CJ44" s="103"/>
      <c r="CK44" s="104"/>
    </row>
    <row r="45" spans="1:89" s="105" customFormat="1" ht="16.5" customHeight="1">
      <c r="A45"/>
      <c r="B45" s="106">
        <v>42</v>
      </c>
      <c r="C45" s="107" t="s">
        <v>201</v>
      </c>
      <c r="D45" s="108" t="s">
        <v>202</v>
      </c>
      <c r="E45" s="108" t="s">
        <v>79</v>
      </c>
      <c r="F45" s="108">
        <v>11</v>
      </c>
      <c r="G45" s="108" t="s">
        <v>203</v>
      </c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10"/>
      <c r="U45" s="111"/>
      <c r="V45" s="112">
        <f>SUM(AG45:CJ45)</f>
        <v>0</v>
      </c>
      <c r="W45" s="113">
        <f>V45/W$1*100</f>
        <v>0</v>
      </c>
      <c r="X45" s="114">
        <f>SUM(H45:S45)/3</f>
        <v>0</v>
      </c>
      <c r="Y45" s="114">
        <f>X45*10</f>
        <v>0</v>
      </c>
      <c r="Z45" s="115"/>
      <c r="AA45" s="115"/>
      <c r="AB45" s="116">
        <f>IF(W45&gt;25,"RF",IF(X45&gt;5.9,"A","EE"))</f>
        <v>0</v>
      </c>
      <c r="AC45" s="117"/>
      <c r="AD45" s="116">
        <f>IF(AB45="A","A",IF(AB45="RF",AB45,IF(AB45="EE",IF(AC45="",AB45,IF(AC45&gt;5.9,"A","RNEE")))))</f>
        <v>0</v>
      </c>
      <c r="AE45" s="118">
        <f>IF(AC45="",X45,AC45)</f>
        <v>0</v>
      </c>
      <c r="AF45" s="100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2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2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2"/>
      <c r="BS45" s="103"/>
      <c r="BT45" s="101"/>
      <c r="BU45" s="101"/>
      <c r="BV45" s="101"/>
      <c r="BW45" s="101"/>
      <c r="BX45" s="101"/>
      <c r="BY45" s="101"/>
      <c r="BZ45" s="102"/>
      <c r="CA45" s="101"/>
      <c r="CB45" s="101"/>
      <c r="CC45" s="101"/>
      <c r="CD45" s="101"/>
      <c r="CE45" s="101"/>
      <c r="CF45" s="101"/>
      <c r="CG45" s="101"/>
      <c r="CH45" s="101"/>
      <c r="CI45" s="103"/>
      <c r="CJ45" s="103"/>
      <c r="CK45" s="104"/>
    </row>
    <row r="46" spans="1:89" s="105" customFormat="1" ht="16.5" customHeight="1">
      <c r="A46"/>
      <c r="B46" s="87">
        <v>43</v>
      </c>
      <c r="C46" s="88" t="s">
        <v>204</v>
      </c>
      <c r="D46" s="89" t="s">
        <v>205</v>
      </c>
      <c r="E46" s="89" t="s">
        <v>79</v>
      </c>
      <c r="F46" s="89">
        <v>11</v>
      </c>
      <c r="G46" s="89" t="s">
        <v>206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1"/>
      <c r="U46" s="92"/>
      <c r="V46" s="93">
        <f>SUM(AG46:CJ46)</f>
        <v>0</v>
      </c>
      <c r="W46" s="94">
        <f>V46/W$1*100</f>
        <v>0</v>
      </c>
      <c r="X46" s="95">
        <f>SUM(H46:S46)/3</f>
        <v>0</v>
      </c>
      <c r="Y46" s="95">
        <f>X46*10</f>
        <v>0</v>
      </c>
      <c r="Z46" s="96"/>
      <c r="AA46" s="96"/>
      <c r="AB46" s="97">
        <f>IF(W46&gt;25,"RF",IF(X46&gt;5.9,"A","EE"))</f>
        <v>0</v>
      </c>
      <c r="AC46" s="98"/>
      <c r="AD46" s="97">
        <f>IF(AB46="A","A",IF(AB46="RF",AB46,IF(AB46="EE",IF(AC46="",AB46,IF(AC46&gt;5.9,"A","RNEE")))))</f>
        <v>0</v>
      </c>
      <c r="AE46" s="99">
        <f>IF(AC46="",X46,AC46)</f>
        <v>0</v>
      </c>
      <c r="AF46" s="100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2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2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2"/>
      <c r="BS46" s="103"/>
      <c r="BT46" s="101"/>
      <c r="BU46" s="101"/>
      <c r="BV46" s="101"/>
      <c r="BW46" s="101"/>
      <c r="BX46" s="101"/>
      <c r="BY46" s="101"/>
      <c r="BZ46" s="102"/>
      <c r="CA46" s="101"/>
      <c r="CB46" s="101"/>
      <c r="CC46" s="101"/>
      <c r="CD46" s="101"/>
      <c r="CE46" s="101"/>
      <c r="CF46" s="101"/>
      <c r="CG46" s="101"/>
      <c r="CH46" s="101"/>
      <c r="CI46" s="103"/>
      <c r="CJ46" s="103"/>
      <c r="CK46" s="104"/>
    </row>
    <row r="47" spans="1:89" s="105" customFormat="1" ht="16.5" customHeight="1">
      <c r="A47"/>
      <c r="B47" s="106">
        <v>44</v>
      </c>
      <c r="C47" s="107" t="s">
        <v>207</v>
      </c>
      <c r="D47" s="108" t="s">
        <v>208</v>
      </c>
      <c r="E47" s="108" t="s">
        <v>79</v>
      </c>
      <c r="F47" s="108">
        <v>11</v>
      </c>
      <c r="G47" s="108" t="s">
        <v>209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10"/>
      <c r="U47" s="111"/>
      <c r="V47" s="112">
        <f>SUM(AG47:CJ47)</f>
        <v>0</v>
      </c>
      <c r="W47" s="113">
        <f>V47/W$1*100</f>
        <v>0</v>
      </c>
      <c r="X47" s="114">
        <f>SUM(H47:S47)/3</f>
        <v>0</v>
      </c>
      <c r="Y47" s="114">
        <f>X47*10</f>
        <v>0</v>
      </c>
      <c r="Z47" s="115"/>
      <c r="AA47" s="115"/>
      <c r="AB47" s="116">
        <f>IF(W47&gt;25,"RF",IF(X47&gt;5.9,"A","EE"))</f>
        <v>0</v>
      </c>
      <c r="AC47" s="117"/>
      <c r="AD47" s="116">
        <f>IF(AB47="A","A",IF(AB47="RF",AB47,IF(AB47="EE",IF(AC47="",AB47,IF(AC47&gt;5.9,"A","RNEE")))))</f>
        <v>0</v>
      </c>
      <c r="AE47" s="118">
        <f>IF(AC47="",X47,AC47)</f>
        <v>0</v>
      </c>
      <c r="AF47" s="100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2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2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2"/>
      <c r="BS47" s="103"/>
      <c r="BT47" s="101"/>
      <c r="BU47" s="101"/>
      <c r="BV47" s="101"/>
      <c r="BW47" s="101"/>
      <c r="BX47" s="101"/>
      <c r="BY47" s="101"/>
      <c r="BZ47" s="102"/>
      <c r="CA47" s="101"/>
      <c r="CB47" s="101"/>
      <c r="CC47" s="101"/>
      <c r="CD47" s="101"/>
      <c r="CE47" s="101"/>
      <c r="CF47" s="101"/>
      <c r="CG47" s="101"/>
      <c r="CH47" s="101"/>
      <c r="CI47" s="103"/>
      <c r="CJ47" s="103"/>
      <c r="CK47" s="104"/>
    </row>
    <row r="48" spans="1:89" s="105" customFormat="1" ht="16.5" customHeight="1">
      <c r="A48"/>
      <c r="B48" s="87">
        <v>45</v>
      </c>
      <c r="C48" s="88" t="s">
        <v>210</v>
      </c>
      <c r="D48" s="89" t="s">
        <v>211</v>
      </c>
      <c r="E48" s="89" t="s">
        <v>79</v>
      </c>
      <c r="F48" s="89">
        <v>11</v>
      </c>
      <c r="G48" s="89" t="s">
        <v>212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1"/>
      <c r="U48" s="92"/>
      <c r="V48" s="93">
        <f>SUM(AG48:CJ48)</f>
        <v>0</v>
      </c>
      <c r="W48" s="94">
        <f>V48/W$1*100</f>
        <v>0</v>
      </c>
      <c r="X48" s="95">
        <f>SUM(H48:S48)/3</f>
        <v>0</v>
      </c>
      <c r="Y48" s="95">
        <f>X48*10</f>
        <v>0</v>
      </c>
      <c r="Z48" s="96"/>
      <c r="AA48" s="96"/>
      <c r="AB48" s="97">
        <f>IF(W48&gt;25,"RF",IF(X48&gt;5.9,"A","EE"))</f>
        <v>0</v>
      </c>
      <c r="AC48" s="98"/>
      <c r="AD48" s="97">
        <f>IF(AB48="A","A",IF(AB48="RF",AB48,IF(AB48="EE",IF(AC48="",AB48,IF(AC48&gt;5.9,"A","RNEE")))))</f>
        <v>0</v>
      </c>
      <c r="AE48" s="99">
        <f>IF(AC48="",X48,AC48)</f>
        <v>0</v>
      </c>
      <c r="AF48" s="100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2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2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2"/>
      <c r="BS48" s="103"/>
      <c r="BT48" s="101"/>
      <c r="BU48" s="101"/>
      <c r="BV48" s="101"/>
      <c r="BW48" s="101"/>
      <c r="BX48" s="101"/>
      <c r="BY48" s="101"/>
      <c r="BZ48" s="102"/>
      <c r="CA48" s="101"/>
      <c r="CB48" s="101"/>
      <c r="CC48" s="101"/>
      <c r="CD48" s="101"/>
      <c r="CE48" s="101"/>
      <c r="CF48" s="101"/>
      <c r="CG48" s="101"/>
      <c r="CH48" s="101"/>
      <c r="CI48" s="103"/>
      <c r="CJ48" s="103"/>
      <c r="CK48" s="104"/>
    </row>
    <row r="49" spans="1:89" s="105" customFormat="1" ht="16.5" customHeight="1">
      <c r="A49"/>
      <c r="B49" s="106">
        <v>46</v>
      </c>
      <c r="C49" s="107" t="s">
        <v>213</v>
      </c>
      <c r="D49" s="108" t="s">
        <v>214</v>
      </c>
      <c r="E49" s="108" t="s">
        <v>79</v>
      </c>
      <c r="F49" s="108">
        <v>11</v>
      </c>
      <c r="G49" s="108" t="s">
        <v>215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10"/>
      <c r="U49" s="111"/>
      <c r="V49" s="112">
        <f>SUM(AG49:CJ49)</f>
        <v>0</v>
      </c>
      <c r="W49" s="113">
        <f>V49/W$1*100</f>
        <v>0</v>
      </c>
      <c r="X49" s="114">
        <f>SUM(H49:S49)/3</f>
        <v>0</v>
      </c>
      <c r="Y49" s="114">
        <f>X49*10</f>
        <v>0</v>
      </c>
      <c r="Z49" s="115"/>
      <c r="AA49" s="115"/>
      <c r="AB49" s="116">
        <f>IF(W49&gt;25,"RF",IF(X49&gt;5.9,"A","EE"))</f>
        <v>0</v>
      </c>
      <c r="AC49" s="117"/>
      <c r="AD49" s="116">
        <f>IF(AB49="A","A",IF(AB49="RF",AB49,IF(AB49="EE",IF(AC49="",AB49,IF(AC49&gt;5.9,"A","RNEE")))))</f>
        <v>0</v>
      </c>
      <c r="AE49" s="118">
        <f>IF(AC49="",X49,AC49)</f>
        <v>0</v>
      </c>
      <c r="AF49" s="100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2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2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2"/>
      <c r="BS49" s="103"/>
      <c r="BT49" s="101"/>
      <c r="BU49" s="101"/>
      <c r="BV49" s="101"/>
      <c r="BW49" s="101"/>
      <c r="BX49" s="101"/>
      <c r="BY49" s="101"/>
      <c r="BZ49" s="102"/>
      <c r="CA49" s="101"/>
      <c r="CB49" s="101"/>
      <c r="CC49" s="101"/>
      <c r="CD49" s="101"/>
      <c r="CE49" s="101"/>
      <c r="CF49" s="101"/>
      <c r="CG49" s="101"/>
      <c r="CH49" s="101"/>
      <c r="CI49" s="103"/>
      <c r="CJ49" s="103"/>
      <c r="CK49" s="104"/>
    </row>
    <row r="50" spans="1:89" s="105" customFormat="1" ht="16.5" customHeight="1">
      <c r="A50"/>
      <c r="B50" s="87">
        <v>47</v>
      </c>
      <c r="C50" s="88" t="s">
        <v>216</v>
      </c>
      <c r="D50" s="89" t="s">
        <v>217</v>
      </c>
      <c r="E50" s="89" t="s">
        <v>218</v>
      </c>
      <c r="F50" s="89">
        <v>11</v>
      </c>
      <c r="G50" s="89" t="s">
        <v>219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1"/>
      <c r="U50" s="92"/>
      <c r="V50" s="93">
        <f>SUM(AG50:CJ50)</f>
        <v>0</v>
      </c>
      <c r="W50" s="94">
        <f>V50/W$1*100</f>
        <v>0</v>
      </c>
      <c r="X50" s="95">
        <f>SUM(H50:S50)/3</f>
        <v>0</v>
      </c>
      <c r="Y50" s="95">
        <f>X50*10</f>
        <v>0</v>
      </c>
      <c r="Z50" s="96"/>
      <c r="AA50" s="96"/>
      <c r="AB50" s="97">
        <f>IF(W50&gt;25,"RF",IF(X50&gt;5.9,"A","EE"))</f>
        <v>0</v>
      </c>
      <c r="AC50" s="98"/>
      <c r="AD50" s="97">
        <f>IF(AB50="A","A",IF(AB50="RF",AB50,IF(AB50="EE",IF(AC50="",AB50,IF(AC50&gt;5.9,"A","RNEE")))))</f>
        <v>0</v>
      </c>
      <c r="AE50" s="99">
        <f>IF(AC50="",X50,AC50)</f>
        <v>0</v>
      </c>
      <c r="AF50" s="100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2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2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2"/>
      <c r="BS50" s="103"/>
      <c r="BT50" s="101"/>
      <c r="BU50" s="101"/>
      <c r="BV50" s="101"/>
      <c r="BW50" s="101"/>
      <c r="BX50" s="101"/>
      <c r="BY50" s="101"/>
      <c r="BZ50" s="102"/>
      <c r="CA50" s="101"/>
      <c r="CB50" s="101"/>
      <c r="CC50" s="101"/>
      <c r="CD50" s="101"/>
      <c r="CE50" s="101"/>
      <c r="CF50" s="101"/>
      <c r="CG50" s="101"/>
      <c r="CH50" s="101"/>
      <c r="CI50" s="103"/>
      <c r="CJ50" s="103"/>
      <c r="CK50" s="104"/>
    </row>
    <row r="51" spans="1:89" s="105" customFormat="1" ht="16.5" customHeight="1">
      <c r="A51"/>
      <c r="B51" s="106">
        <v>48</v>
      </c>
      <c r="C51" s="107" t="s">
        <v>220</v>
      </c>
      <c r="D51" s="108" t="s">
        <v>221</v>
      </c>
      <c r="E51" s="108" t="s">
        <v>79</v>
      </c>
      <c r="F51" s="108">
        <v>11</v>
      </c>
      <c r="G51" s="108" t="s">
        <v>222</v>
      </c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10"/>
      <c r="U51" s="111"/>
      <c r="V51" s="112">
        <f>SUM(AG51:CJ51)</f>
        <v>0</v>
      </c>
      <c r="W51" s="113">
        <f>V51/W$1*100</f>
        <v>0</v>
      </c>
      <c r="X51" s="114">
        <f>SUM(H51:S51)/3</f>
        <v>0</v>
      </c>
      <c r="Y51" s="114">
        <f>X51*10</f>
        <v>0</v>
      </c>
      <c r="Z51" s="115"/>
      <c r="AA51" s="115"/>
      <c r="AB51" s="116">
        <f>IF(W51&gt;25,"RF",IF(X51&gt;5.9,"A","EE"))</f>
        <v>0</v>
      </c>
      <c r="AC51" s="117"/>
      <c r="AD51" s="116">
        <f>IF(AB51="A","A",IF(AB51="RF",AB51,IF(AB51="EE",IF(AC51="",AB51,IF(AC51&gt;5.9,"A","RNEE")))))</f>
        <v>0</v>
      </c>
      <c r="AE51" s="118">
        <f>IF(AC51="",X51,AC51)</f>
        <v>0</v>
      </c>
      <c r="AF51" s="100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2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2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2"/>
      <c r="BS51" s="103"/>
      <c r="BT51" s="101"/>
      <c r="BU51" s="101"/>
      <c r="BV51" s="101"/>
      <c r="BW51" s="101"/>
      <c r="BX51" s="101"/>
      <c r="BY51" s="101"/>
      <c r="BZ51" s="102"/>
      <c r="CA51" s="101"/>
      <c r="CB51" s="101"/>
      <c r="CC51" s="101"/>
      <c r="CD51" s="101"/>
      <c r="CE51" s="101"/>
      <c r="CF51" s="101"/>
      <c r="CG51" s="101"/>
      <c r="CH51" s="101"/>
      <c r="CI51" s="103"/>
      <c r="CJ51" s="103"/>
      <c r="CK51" s="104"/>
    </row>
    <row r="52" spans="1:89" s="105" customFormat="1" ht="16.5" customHeight="1">
      <c r="A52"/>
      <c r="B52" s="87">
        <v>49</v>
      </c>
      <c r="C52" s="88" t="s">
        <v>223</v>
      </c>
      <c r="D52" s="89" t="s">
        <v>224</v>
      </c>
      <c r="E52" s="89" t="s">
        <v>79</v>
      </c>
      <c r="F52" s="89">
        <v>11</v>
      </c>
      <c r="G52" s="89" t="s">
        <v>225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1"/>
      <c r="U52" s="92"/>
      <c r="V52" s="93">
        <f>SUM(AG52:CJ52)</f>
        <v>0</v>
      </c>
      <c r="W52" s="94">
        <f>V52/W$1*100</f>
        <v>0</v>
      </c>
      <c r="X52" s="95">
        <f>SUM(H52:S52)/3</f>
        <v>0</v>
      </c>
      <c r="Y52" s="95">
        <f>X52*10</f>
        <v>0</v>
      </c>
      <c r="Z52" s="96"/>
      <c r="AA52" s="96"/>
      <c r="AB52" s="97">
        <f>IF(W52&gt;25,"RF",IF(X52&gt;5.9,"A","EE"))</f>
        <v>0</v>
      </c>
      <c r="AC52" s="98"/>
      <c r="AD52" s="97">
        <f>IF(AB52="A","A",IF(AB52="RF",AB52,IF(AB52="EE",IF(AC52="",AB52,IF(AC52&gt;5.9,"A","RNEE")))))</f>
        <v>0</v>
      </c>
      <c r="AE52" s="99">
        <f>IF(AC52="",X52,AC52)</f>
        <v>0</v>
      </c>
      <c r="AF52" s="100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2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2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2"/>
      <c r="BS52" s="103"/>
      <c r="BT52" s="101"/>
      <c r="BU52" s="101"/>
      <c r="BV52" s="101"/>
      <c r="BW52" s="101"/>
      <c r="BX52" s="101"/>
      <c r="BY52" s="101"/>
      <c r="BZ52" s="102"/>
      <c r="CA52" s="101"/>
      <c r="CB52" s="101"/>
      <c r="CC52" s="101"/>
      <c r="CD52" s="101"/>
      <c r="CE52" s="101"/>
      <c r="CF52" s="101"/>
      <c r="CG52" s="101"/>
      <c r="CH52" s="101"/>
      <c r="CI52" s="103"/>
      <c r="CJ52" s="103"/>
      <c r="CK52" s="104"/>
    </row>
    <row r="53" spans="1:89" s="105" customFormat="1" ht="16.5" customHeight="1">
      <c r="A53"/>
      <c r="B53" s="106">
        <v>50</v>
      </c>
      <c r="C53" s="107" t="s">
        <v>226</v>
      </c>
      <c r="D53" s="108" t="s">
        <v>227</v>
      </c>
      <c r="E53" s="108" t="s">
        <v>79</v>
      </c>
      <c r="F53" s="108">
        <v>11</v>
      </c>
      <c r="G53" s="108" t="s">
        <v>228</v>
      </c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10"/>
      <c r="U53" s="111"/>
      <c r="V53" s="112">
        <f>SUM(AG53:CJ53)</f>
        <v>0</v>
      </c>
      <c r="W53" s="113">
        <f>V53/W$1*100</f>
        <v>0</v>
      </c>
      <c r="X53" s="114">
        <f>SUM(H53:S53)/3</f>
        <v>0</v>
      </c>
      <c r="Y53" s="114">
        <f>X53*10</f>
        <v>0</v>
      </c>
      <c r="Z53" s="115"/>
      <c r="AA53" s="115"/>
      <c r="AB53" s="116">
        <f>IF(W53&gt;25,"RF",IF(X53&gt;5.9,"A","EE"))</f>
        <v>0</v>
      </c>
      <c r="AC53" s="117"/>
      <c r="AD53" s="116">
        <f>IF(AB53="A","A",IF(AB53="RF",AB53,IF(AB53="EE",IF(AC53="",AB53,IF(AC53&gt;5.9,"A","RNEE")))))</f>
        <v>0</v>
      </c>
      <c r="AE53" s="118">
        <f>IF(AC53="",X53,AC53)</f>
        <v>0</v>
      </c>
      <c r="AF53" s="100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2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2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2"/>
      <c r="BS53" s="103"/>
      <c r="BT53" s="101"/>
      <c r="BU53" s="101"/>
      <c r="BV53" s="101"/>
      <c r="BW53" s="101"/>
      <c r="BX53" s="101"/>
      <c r="BY53" s="101"/>
      <c r="BZ53" s="102"/>
      <c r="CA53" s="101"/>
      <c r="CB53" s="101"/>
      <c r="CC53" s="101"/>
      <c r="CD53" s="101"/>
      <c r="CE53" s="101"/>
      <c r="CF53" s="101"/>
      <c r="CG53" s="101"/>
      <c r="CH53" s="101"/>
      <c r="CI53" s="103"/>
      <c r="CJ53" s="103"/>
      <c r="CK53" s="104"/>
    </row>
    <row r="54" spans="1:89" s="105" customFormat="1" ht="16.5" customHeight="1">
      <c r="A54"/>
      <c r="B54" s="87">
        <v>51</v>
      </c>
      <c r="C54" s="88" t="s">
        <v>229</v>
      </c>
      <c r="D54" s="89" t="s">
        <v>230</v>
      </c>
      <c r="E54" s="89" t="s">
        <v>79</v>
      </c>
      <c r="F54" s="89">
        <v>11</v>
      </c>
      <c r="G54" s="89" t="s">
        <v>231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1"/>
      <c r="U54" s="92"/>
      <c r="V54" s="93">
        <f>SUM(AG54:CJ54)</f>
        <v>0</v>
      </c>
      <c r="W54" s="94">
        <f>V54/W$1*100</f>
        <v>0</v>
      </c>
      <c r="X54" s="95">
        <f>SUM(H54:S54)/3</f>
        <v>0</v>
      </c>
      <c r="Y54" s="95">
        <f>X54*10</f>
        <v>0</v>
      </c>
      <c r="Z54" s="96"/>
      <c r="AA54" s="96"/>
      <c r="AB54" s="97">
        <f>IF(W54&gt;25,"RF",IF(X54&gt;5.9,"A","EE"))</f>
        <v>0</v>
      </c>
      <c r="AC54" s="98"/>
      <c r="AD54" s="97">
        <f>IF(AB54="A","A",IF(AB54="RF",AB54,IF(AB54="EE",IF(AC54="",AB54,IF(AC54&gt;5.9,"A","RNEE")))))</f>
        <v>0</v>
      </c>
      <c r="AE54" s="99">
        <f>IF(AC54="",X54,AC54)</f>
        <v>0</v>
      </c>
      <c r="AF54" s="100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2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2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2"/>
      <c r="BS54" s="103"/>
      <c r="BT54" s="101"/>
      <c r="BU54" s="101"/>
      <c r="BV54" s="101"/>
      <c r="BW54" s="101"/>
      <c r="BX54" s="101"/>
      <c r="BY54" s="101"/>
      <c r="BZ54" s="102"/>
      <c r="CA54" s="101"/>
      <c r="CB54" s="101"/>
      <c r="CC54" s="101"/>
      <c r="CD54" s="101"/>
      <c r="CE54" s="101"/>
      <c r="CF54" s="101"/>
      <c r="CG54" s="101"/>
      <c r="CH54" s="101"/>
      <c r="CI54" s="103"/>
      <c r="CJ54" s="103"/>
      <c r="CK54" s="104"/>
    </row>
    <row r="55" spans="1:89" s="105" customFormat="1" ht="16.5" customHeight="1">
      <c r="A55"/>
      <c r="B55" s="106">
        <v>52</v>
      </c>
      <c r="C55" s="107" t="s">
        <v>232</v>
      </c>
      <c r="D55" s="108" t="s">
        <v>233</v>
      </c>
      <c r="E55" s="108" t="s">
        <v>79</v>
      </c>
      <c r="F55" s="108">
        <v>11</v>
      </c>
      <c r="G55" s="108" t="s">
        <v>234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10"/>
      <c r="U55" s="111"/>
      <c r="V55" s="112">
        <f>SUM(AG55:CJ55)</f>
        <v>0</v>
      </c>
      <c r="W55" s="113">
        <f>V55/W$1*100</f>
        <v>0</v>
      </c>
      <c r="X55" s="114">
        <f>SUM(H55:S55)/3</f>
        <v>0</v>
      </c>
      <c r="Y55" s="114">
        <f>X55*10</f>
        <v>0</v>
      </c>
      <c r="Z55" s="115"/>
      <c r="AA55" s="115"/>
      <c r="AB55" s="116">
        <f>IF(W55&gt;25,"RF",IF(X55&gt;5.9,"A","EE"))</f>
        <v>0</v>
      </c>
      <c r="AC55" s="117"/>
      <c r="AD55" s="116">
        <f>IF(AB55="A","A",IF(AB55="RF",AB55,IF(AB55="EE",IF(AC55="",AB55,IF(AC55&gt;5.9,"A","RNEE")))))</f>
        <v>0</v>
      </c>
      <c r="AE55" s="118">
        <f>IF(AC55="",X55,AC55)</f>
        <v>0</v>
      </c>
      <c r="AF55" s="100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2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2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2"/>
      <c r="BS55" s="103"/>
      <c r="BT55" s="101"/>
      <c r="BU55" s="101"/>
      <c r="BV55" s="101"/>
      <c r="BW55" s="101"/>
      <c r="BX55" s="101"/>
      <c r="BY55" s="101"/>
      <c r="BZ55" s="102"/>
      <c r="CA55" s="101"/>
      <c r="CB55" s="101"/>
      <c r="CC55" s="101"/>
      <c r="CD55" s="101"/>
      <c r="CE55" s="101"/>
      <c r="CF55" s="101"/>
      <c r="CG55" s="101"/>
      <c r="CH55" s="101"/>
      <c r="CI55" s="103"/>
      <c r="CJ55" s="103"/>
      <c r="CK55" s="104"/>
    </row>
    <row r="56" spans="1:89" s="105" customFormat="1" ht="16.5" customHeight="1">
      <c r="A56"/>
      <c r="B56" s="87">
        <v>53</v>
      </c>
      <c r="C56" s="88"/>
      <c r="D56" s="89"/>
      <c r="E56" s="89"/>
      <c r="F56" s="89"/>
      <c r="G56" s="89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1"/>
      <c r="U56" s="92"/>
      <c r="V56" s="93"/>
      <c r="W56" s="94"/>
      <c r="X56" s="95"/>
      <c r="Y56" s="95"/>
      <c r="Z56" s="96"/>
      <c r="AA56" s="96"/>
      <c r="AB56" s="97"/>
      <c r="AC56" s="98"/>
      <c r="AD56" s="97"/>
      <c r="AE56" s="99"/>
      <c r="AF56" s="100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2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2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2"/>
      <c r="BS56" s="103"/>
      <c r="BT56" s="101"/>
      <c r="BU56" s="101"/>
      <c r="BV56" s="101"/>
      <c r="BW56" s="101"/>
      <c r="BX56" s="101"/>
      <c r="BY56" s="101"/>
      <c r="BZ56" s="102"/>
      <c r="CA56" s="101"/>
      <c r="CB56" s="101"/>
      <c r="CC56" s="101"/>
      <c r="CD56" s="101"/>
      <c r="CE56" s="101"/>
      <c r="CF56" s="101"/>
      <c r="CG56" s="101"/>
      <c r="CH56" s="101"/>
      <c r="CI56" s="103"/>
      <c r="CJ56" s="103"/>
      <c r="CK56" s="104"/>
    </row>
    <row r="57" spans="1:89" s="105" customFormat="1" ht="16.5" customHeight="1">
      <c r="A57"/>
      <c r="B57" s="106">
        <v>54</v>
      </c>
      <c r="C57" s="107"/>
      <c r="D57" s="108"/>
      <c r="E57" s="108"/>
      <c r="F57" s="108"/>
      <c r="G57" s="108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10"/>
      <c r="U57" s="111"/>
      <c r="V57" s="112"/>
      <c r="W57" s="113"/>
      <c r="X57" s="114"/>
      <c r="Y57" s="114"/>
      <c r="Z57" s="115"/>
      <c r="AA57" s="115"/>
      <c r="AB57" s="116"/>
      <c r="AC57" s="117"/>
      <c r="AD57" s="116"/>
      <c r="AE57" s="118"/>
      <c r="AF57" s="100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2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2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2"/>
      <c r="BS57" s="103"/>
      <c r="BT57" s="101"/>
      <c r="BU57" s="101"/>
      <c r="BV57" s="101"/>
      <c r="BW57" s="101"/>
      <c r="BX57" s="101"/>
      <c r="BY57" s="101"/>
      <c r="BZ57" s="102"/>
      <c r="CA57" s="101"/>
      <c r="CB57" s="101"/>
      <c r="CC57" s="101"/>
      <c r="CD57" s="101"/>
      <c r="CE57" s="101"/>
      <c r="CF57" s="101"/>
      <c r="CG57" s="101"/>
      <c r="CH57" s="101"/>
      <c r="CI57" s="103"/>
      <c r="CJ57" s="103"/>
      <c r="CK57" s="104"/>
    </row>
    <row r="58" spans="1:89" s="105" customFormat="1" ht="16.5" customHeight="1">
      <c r="A58"/>
      <c r="B58" s="87">
        <v>55</v>
      </c>
      <c r="C58" s="88"/>
      <c r="D58" s="89"/>
      <c r="E58" s="89"/>
      <c r="F58" s="89"/>
      <c r="G58" s="89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92"/>
      <c r="V58" s="93"/>
      <c r="W58" s="94"/>
      <c r="X58" s="95"/>
      <c r="Y58" s="95"/>
      <c r="Z58" s="96"/>
      <c r="AA58" s="96"/>
      <c r="AB58" s="97"/>
      <c r="AC58" s="98"/>
      <c r="AD58" s="97"/>
      <c r="AE58" s="99"/>
      <c r="AF58" s="100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2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2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2"/>
      <c r="BS58" s="103"/>
      <c r="BT58" s="101"/>
      <c r="BU58" s="101"/>
      <c r="BV58" s="101"/>
      <c r="BW58" s="101"/>
      <c r="BX58" s="101"/>
      <c r="BY58" s="101"/>
      <c r="BZ58" s="102"/>
      <c r="CA58" s="101"/>
      <c r="CB58" s="101"/>
      <c r="CC58" s="101"/>
      <c r="CD58" s="101"/>
      <c r="CE58" s="101"/>
      <c r="CF58" s="101"/>
      <c r="CG58" s="101"/>
      <c r="CH58" s="101"/>
      <c r="CI58" s="103"/>
      <c r="CJ58" s="103"/>
      <c r="CK58" s="104"/>
    </row>
    <row r="59" spans="1:89" s="105" customFormat="1" ht="16.5" customHeight="1">
      <c r="A59"/>
      <c r="B59" s="106">
        <v>56</v>
      </c>
      <c r="C59" s="107"/>
      <c r="D59" s="108"/>
      <c r="E59" s="108"/>
      <c r="F59" s="108"/>
      <c r="G59" s="108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10"/>
      <c r="U59" s="111"/>
      <c r="V59" s="112"/>
      <c r="W59" s="113"/>
      <c r="X59" s="114"/>
      <c r="Y59" s="114"/>
      <c r="Z59" s="115"/>
      <c r="AA59" s="115"/>
      <c r="AB59" s="116"/>
      <c r="AC59" s="117"/>
      <c r="AD59" s="116"/>
      <c r="AE59" s="118"/>
      <c r="AF59" s="100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2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2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2"/>
      <c r="BS59" s="103"/>
      <c r="BT59" s="101"/>
      <c r="BU59" s="101"/>
      <c r="BV59" s="101"/>
      <c r="BW59" s="101"/>
      <c r="BX59" s="101"/>
      <c r="BY59" s="101"/>
      <c r="BZ59" s="102"/>
      <c r="CA59" s="101"/>
      <c r="CB59" s="101"/>
      <c r="CC59" s="101"/>
      <c r="CD59" s="101"/>
      <c r="CE59" s="101"/>
      <c r="CF59" s="101"/>
      <c r="CG59" s="101"/>
      <c r="CH59" s="101"/>
      <c r="CI59" s="103"/>
      <c r="CJ59" s="103"/>
      <c r="CK59" s="104"/>
    </row>
    <row r="60" spans="1:89" s="105" customFormat="1" ht="16.5" customHeight="1">
      <c r="A60"/>
      <c r="B60" s="87">
        <v>57</v>
      </c>
      <c r="C60" s="88"/>
      <c r="D60" s="89"/>
      <c r="E60" s="89"/>
      <c r="F60" s="89"/>
      <c r="G60" s="89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1"/>
      <c r="U60" s="92"/>
      <c r="V60" s="93"/>
      <c r="W60" s="94"/>
      <c r="X60" s="95"/>
      <c r="Y60" s="95"/>
      <c r="Z60" s="96"/>
      <c r="AA60" s="96"/>
      <c r="AB60" s="97"/>
      <c r="AC60" s="98"/>
      <c r="AD60" s="97"/>
      <c r="AE60" s="99"/>
      <c r="AF60" s="100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2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2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3"/>
      <c r="BT60" s="101"/>
      <c r="BU60" s="101"/>
      <c r="BV60" s="101"/>
      <c r="BW60" s="101"/>
      <c r="BX60" s="101"/>
      <c r="BY60" s="101"/>
      <c r="BZ60" s="102"/>
      <c r="CA60" s="101"/>
      <c r="CB60" s="101"/>
      <c r="CC60" s="101"/>
      <c r="CD60" s="101"/>
      <c r="CE60" s="101"/>
      <c r="CF60" s="101"/>
      <c r="CG60" s="101"/>
      <c r="CH60" s="101"/>
      <c r="CI60" s="103"/>
      <c r="CJ60" s="103"/>
      <c r="CK60" s="104"/>
    </row>
    <row r="61" spans="1:89" s="105" customFormat="1" ht="16.5" customHeight="1">
      <c r="A61"/>
      <c r="B61" s="106">
        <v>58</v>
      </c>
      <c r="C61" s="107"/>
      <c r="D61" s="108"/>
      <c r="E61" s="108"/>
      <c r="F61" s="108"/>
      <c r="G61" s="108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10"/>
      <c r="U61" s="111"/>
      <c r="V61" s="112"/>
      <c r="W61" s="113"/>
      <c r="X61" s="114"/>
      <c r="Y61" s="114"/>
      <c r="Z61" s="115"/>
      <c r="AA61" s="115"/>
      <c r="AB61" s="116"/>
      <c r="AC61" s="117"/>
      <c r="AD61" s="116"/>
      <c r="AE61" s="118"/>
      <c r="AF61" s="100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2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2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2"/>
      <c r="BS61" s="103"/>
      <c r="BT61" s="101"/>
      <c r="BU61" s="101"/>
      <c r="BV61" s="101"/>
      <c r="BW61" s="101"/>
      <c r="BX61" s="101"/>
      <c r="BY61" s="101"/>
      <c r="BZ61" s="102"/>
      <c r="CA61" s="101"/>
      <c r="CB61" s="101"/>
      <c r="CC61" s="101"/>
      <c r="CD61" s="101"/>
      <c r="CE61" s="101"/>
      <c r="CF61" s="101"/>
      <c r="CG61" s="101"/>
      <c r="CH61" s="101"/>
      <c r="CI61" s="103"/>
      <c r="CJ61" s="103"/>
      <c r="CK61" s="104"/>
    </row>
    <row r="62" spans="1:89" s="105" customFormat="1" ht="16.5" customHeight="1">
      <c r="A62"/>
      <c r="B62" s="87">
        <v>59</v>
      </c>
      <c r="C62" s="88"/>
      <c r="D62" s="89"/>
      <c r="E62" s="89"/>
      <c r="F62" s="89"/>
      <c r="G62" s="89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1"/>
      <c r="U62" s="92"/>
      <c r="V62" s="93"/>
      <c r="W62" s="94"/>
      <c r="X62" s="95"/>
      <c r="Y62" s="95"/>
      <c r="Z62" s="96"/>
      <c r="AA62" s="96"/>
      <c r="AB62" s="97"/>
      <c r="AC62" s="98"/>
      <c r="AD62" s="97"/>
      <c r="AE62" s="99"/>
      <c r="AF62" s="100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2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2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3"/>
      <c r="BT62" s="101"/>
      <c r="BU62" s="101"/>
      <c r="BV62" s="101"/>
      <c r="BW62" s="101"/>
      <c r="BX62" s="101"/>
      <c r="BY62" s="101"/>
      <c r="BZ62" s="102"/>
      <c r="CA62" s="101"/>
      <c r="CB62" s="101"/>
      <c r="CC62" s="101"/>
      <c r="CD62" s="101"/>
      <c r="CE62" s="101"/>
      <c r="CF62" s="101"/>
      <c r="CG62" s="101"/>
      <c r="CH62" s="101"/>
      <c r="CI62" s="103"/>
      <c r="CJ62" s="103"/>
      <c r="CK62" s="104"/>
    </row>
    <row r="63" spans="1:89" s="105" customFormat="1" ht="16.5" customHeight="1">
      <c r="A63"/>
      <c r="B63" s="106">
        <v>60</v>
      </c>
      <c r="C63" s="107"/>
      <c r="D63" s="108"/>
      <c r="E63" s="108"/>
      <c r="F63" s="108"/>
      <c r="G63" s="108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10"/>
      <c r="U63" s="111"/>
      <c r="V63" s="112"/>
      <c r="W63" s="113"/>
      <c r="X63" s="114"/>
      <c r="Y63" s="114"/>
      <c r="Z63" s="115"/>
      <c r="AA63" s="115"/>
      <c r="AB63" s="116"/>
      <c r="AC63" s="117"/>
      <c r="AD63" s="116"/>
      <c r="AE63" s="118"/>
      <c r="AF63" s="100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2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2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3"/>
      <c r="BT63" s="101"/>
      <c r="BU63" s="101"/>
      <c r="BV63" s="101"/>
      <c r="BW63" s="101"/>
      <c r="BX63" s="101"/>
      <c r="BY63" s="101"/>
      <c r="BZ63" s="102"/>
      <c r="CA63" s="101"/>
      <c r="CB63" s="101"/>
      <c r="CC63" s="101"/>
      <c r="CD63" s="101"/>
      <c r="CE63" s="101"/>
      <c r="CF63" s="101"/>
      <c r="CG63" s="101"/>
      <c r="CH63" s="101"/>
      <c r="CI63" s="103"/>
      <c r="CJ63" s="103"/>
      <c r="CK63" s="104"/>
    </row>
    <row r="64" spans="8:27" ht="12.75"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20"/>
      <c r="U64" s="121"/>
      <c r="V64" s="122"/>
      <c r="W64" s="123"/>
      <c r="X64" s="119"/>
      <c r="Y64" s="119"/>
      <c r="Z64" s="119"/>
      <c r="AA64" s="119"/>
    </row>
    <row r="65" spans="1:75" ht="12.75">
      <c r="A65" s="124"/>
      <c r="C65" s="124"/>
      <c r="D65" s="125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7"/>
      <c r="U65" s="128"/>
      <c r="V65" s="126"/>
      <c r="W65" s="126"/>
      <c r="X65" s="129"/>
      <c r="Y65" s="130"/>
      <c r="Z65" s="130"/>
      <c r="AA65" s="130"/>
      <c r="AG65" s="131"/>
      <c r="AH65" s="131"/>
      <c r="AJ65" s="131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K65" s="132"/>
      <c r="BL65" s="132"/>
      <c r="BM65" s="132"/>
      <c r="BN65" s="132"/>
      <c r="BO65" s="132"/>
      <c r="BP65" s="132"/>
      <c r="BQ65" s="132"/>
      <c r="BR65" s="132"/>
      <c r="BT65" s="132"/>
      <c r="BU65" s="132"/>
      <c r="BV65" s="132"/>
      <c r="BW65" s="132"/>
    </row>
    <row r="66" spans="3:75" ht="12.75">
      <c r="C66" s="124"/>
      <c r="X66" s="133"/>
      <c r="AG66" s="131"/>
      <c r="AH66" s="131"/>
      <c r="AI66" s="134"/>
      <c r="AJ66" s="131"/>
      <c r="AK66" s="134"/>
      <c r="AL66" s="134"/>
      <c r="AM66" s="134"/>
      <c r="AN66" s="134"/>
      <c r="AO66" s="135"/>
      <c r="AP66" s="135"/>
      <c r="AQ66" s="135"/>
      <c r="AR66" s="135"/>
      <c r="AS66" s="135"/>
      <c r="AT66" s="135"/>
      <c r="AU66" s="134"/>
      <c r="AV66" s="134"/>
      <c r="AW66" s="134"/>
      <c r="AX66" s="134"/>
      <c r="AY66" s="134"/>
      <c r="AZ66" s="134"/>
      <c r="BA66" s="134"/>
      <c r="BB66" s="134"/>
      <c r="BC66" s="134"/>
      <c r="BD66" s="135"/>
      <c r="BE66" s="135"/>
      <c r="BF66" s="135"/>
      <c r="BG66" s="135"/>
      <c r="BH66" s="135"/>
      <c r="BI66" s="135"/>
      <c r="BJ66" s="134"/>
      <c r="BK66" s="134"/>
      <c r="BL66" s="134"/>
      <c r="BM66" s="135"/>
      <c r="BN66" s="135"/>
      <c r="BO66" s="135"/>
      <c r="BP66" s="135"/>
      <c r="BQ66" s="135"/>
      <c r="BR66" s="135"/>
      <c r="BS66" s="134"/>
      <c r="BT66" s="135"/>
      <c r="BU66" s="135"/>
      <c r="BV66" s="135"/>
      <c r="BW66" s="135"/>
    </row>
    <row r="67" spans="22:24" ht="12.75">
      <c r="V67" s="136"/>
      <c r="W67" s="136"/>
      <c r="X67" s="136"/>
    </row>
    <row r="68" ht="12.75">
      <c r="W68"/>
    </row>
    <row r="69" spans="22:24" ht="12.75">
      <c r="V69" s="136"/>
      <c r="W69" s="136"/>
      <c r="X69" s="136"/>
    </row>
  </sheetData>
  <sheetProtection selectLockedCells="1" selectUnlockedCells="1"/>
  <mergeCells count="25">
    <mergeCell ref="B1:E1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O2:O3"/>
    <mergeCell ref="P2:P3"/>
    <mergeCell ref="S2:S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</mergeCells>
  <conditionalFormatting sqref="IK64:IV65536">
    <cfRule type="cellIs" priority="1" dxfId="1" operator="equal" stopIfTrue="1">
      <formula>Calendário!$K$5</formula>
    </cfRule>
  </conditionalFormatting>
  <conditionalFormatting sqref="V68:X68">
    <cfRule type="cellIs" priority="2" dxfId="1" operator="equal" stopIfTrue="1">
      <formula>Calendário!$K$5</formula>
    </cfRule>
  </conditionalFormatting>
  <conditionalFormatting sqref="X66">
    <cfRule type="cellIs" priority="3" dxfId="1" operator="equal" stopIfTrue="1">
      <formula>Calendário!$K$5</formula>
    </cfRule>
  </conditionalFormatting>
  <conditionalFormatting sqref="D64">
    <cfRule type="cellIs" priority="4" dxfId="1" operator="equal" stopIfTrue="1">
      <formula>Calendário!$K$5</formula>
    </cfRule>
  </conditionalFormatting>
  <conditionalFormatting sqref="A1:A64 B1:B63 C1:D3 C64 D4:G63 E1:G1 AC4:AC63 AF4:AF63 AG64:AH64 AJ64 AL64:BI64 BK64:BR64 BT64:BW64">
    <cfRule type="cellIs" priority="5" dxfId="1" operator="equal" stopIfTrue="1">
      <formula>Calendário!$K$5</formula>
    </cfRule>
  </conditionalFormatting>
  <conditionalFormatting sqref="BR2:BS2 BU2 BX2 CA2 CD2">
    <cfRule type="cellIs" priority="6" dxfId="1" operator="equal" stopIfTrue="1">
      <formula>Calendário!$K$5</formula>
    </cfRule>
  </conditionalFormatting>
  <conditionalFormatting sqref="A65:U65535 V65:W67 V69:AB65535 X65:AA65 X67 Y66:AA67 AB65:AB67 AC65:AF65535 AG67:BW65535 AI65 AK65 BJ65 BS65 BX65:IJ65535">
    <cfRule type="cellIs" priority="7" dxfId="1" operator="equal" stopIfTrue="1">
      <formula>Calendário!$K$5</formula>
    </cfRule>
  </conditionalFormatting>
  <conditionalFormatting sqref="Y4:AA63 AE4:AE63">
    <cfRule type="cellIs" priority="8" dxfId="2" operator="lessThanOrEqual" stopIfTrue="1">
      <formula>5.9</formula>
    </cfRule>
  </conditionalFormatting>
  <conditionalFormatting sqref="W4:W63">
    <cfRule type="cellIs" priority="9" dxfId="3" operator="between" stopIfTrue="1">
      <formula>25</formula>
      <formula>49</formula>
    </cfRule>
    <cfRule type="cellIs" priority="10" dxfId="2" operator="greaterThanOrEqual" stopIfTrue="1">
      <formula>50</formula>
    </cfRule>
    <cfRule type="cellIs" priority="11" dxfId="4" operator="between" stopIfTrue="1">
      <formula>16</formula>
      <formula>24</formula>
    </cfRule>
  </conditionalFormatting>
  <conditionalFormatting sqref="AB4:AB63 AD4:AD63">
    <cfRule type="cellIs" priority="12" dxfId="2" operator="equal" stopIfTrue="1">
      <formula>"RF"</formula>
    </cfRule>
    <cfRule type="cellIs" priority="13" dxfId="5" operator="equal" stopIfTrue="1">
      <formula>"EE"</formula>
    </cfRule>
    <cfRule type="cellIs" priority="14" dxfId="6" operator="equal" stopIfTrue="1">
      <formula>"A"</formula>
    </cfRule>
  </conditionalFormatting>
  <conditionalFormatting sqref="AG4:BB63 BC4:BF4 BC6:BF6 BC8:BF8 BC10:BF10 BC12:BF12 BC14:BF14 BC16:BF16 BC18:BF18 BC20:BF20 BC22:BF22 BC24:BF24 BC26:BF26 BC28:BF28 BC30:BF30 BC32:BF32 BC34:BF34 BC36:BF36 BC38:BF38 BC40:BF40 BC42:BF42 BC44:BF44 BC46:BF46 BC48:BF48 BC50:BF50 BC52:BF52 BC54:BF54 BC56:BF56 BC58:BF58 BC60:BF60 BC62:BF62 BG4:BG63 BH4:BL4 BH6:BL6 BH8:BL8 BH10:BL10 BH12:BL12 BH14:BL14 BH16:BL16 BH18:BL18 BH20:BL20 BH22:BL22 BH24:BL24 BH26:BL26 BH28:BL28 BH30:BL30 BH32:BL32 BH34:BL34 BH36:BL36 BH38:BL38 BH40:BL40 BH42:BL42 BH44:BL44 BH46:BL46 BH48:BL48 BH50:BL50 BH52:BL52 BH54:BL54 BH56:BL56 BH58:BL58 BH60:BL60 BH62:BL62 BR4:BR63">
    <cfRule type="cellIs" priority="15" dxfId="7" operator="greaterThan" stopIfTrue="1">
      <formula>0</formula>
    </cfRule>
  </conditionalFormatting>
  <conditionalFormatting sqref="BC5:BF5 BC7:BF7 BC9:BF9 BC11:BF11 BC13:BF13 BC15:BF15 BC17:BF17 BC19:BF19 BC21:BF21 BC23:BF23 BC25:BF25 BC27:BF27 BC29:BF29 BC31:BF31 BC33:BF33 BC35:BF35 BC37:BF37 BC39:BF39 BC41:BF41 BC43:BF43 BC45:BF45 BC47:BF47 BC49:BF49 BC51:BF51 BC53:BF53 BC55:BF55 BC57:BF57 BC59:BF59 BC61:BF61 BC63:BF63 BH5:BL5 BH7:BL7 BH9:BL9 BH11:BL11 BH13:BL13 BH15:BL15 BH17:BL17 BH19:BL19 BH21:BL21 BH23:BL23 BH25:BL25 BH27:BL27 BH29:BL29 BH31:BL31 BH33:BL33 BH35:BL35 BH37:BL37 BH39:BL39 BH41:BL41 BH43:BL43 BH45:BL45 BH47:BL47 BH49:BL49 BH51:BL51 BH53:BL53 BH55:BL55 BH57:BL57 BH59:BL59 BH61:BL61 BH63:BL63 BM4:BQ63 BS4:CJ63">
    <cfRule type="cellIs" priority="16" dxfId="7" operator="greaterThan" stopIfTrue="1">
      <formula>0</formula>
    </cfRule>
  </conditionalFormatting>
  <conditionalFormatting sqref="X4:X63">
    <cfRule type="cellIs" priority="17" dxfId="2" operator="lessThanOrEqual" stopIfTrue="1">
      <formula>5.9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I69"/>
  <sheetViews>
    <sheetView zoomScale="65" zoomScaleNormal="65" workbookViewId="0" topLeftCell="A2">
      <pane ySplit="1725" topLeftCell="A1" activePane="bottomLeft" state="split"/>
      <selection pane="topLeft" activeCell="A2" sqref="A2"/>
      <selection pane="bottomLeft" activeCell="C4" sqref="C4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40.140625" style="0" customWidth="1"/>
    <col min="5" max="5" width="5.8515625" style="0" customWidth="1"/>
    <col min="6" max="7" width="0" style="0" hidden="1" customWidth="1"/>
    <col min="8" max="8" width="5.57421875" style="0" customWidth="1"/>
    <col min="9" max="10" width="0" style="0" hidden="1" customWidth="1"/>
    <col min="11" max="11" width="4.00390625" style="0" customWidth="1"/>
    <col min="12" max="12" width="4.421875" style="0" customWidth="1"/>
    <col min="13" max="14" width="0" style="0" hidden="1" customWidth="1"/>
    <col min="15" max="15" width="6.421875" style="0" customWidth="1"/>
    <col min="16" max="16" width="4.57421875" style="0" customWidth="1"/>
    <col min="17" max="18" width="0" style="0" hidden="1" customWidth="1"/>
    <col min="19" max="19" width="4.57421875" style="0" customWidth="1"/>
    <col min="20" max="21" width="0" style="0" hidden="1" customWidth="1"/>
    <col min="22" max="22" width="4.28125" style="0" customWidth="1"/>
    <col min="23" max="23" width="9.140625" style="73" customWidth="1"/>
    <col min="24" max="25" width="6.28125" style="0" customWidth="1"/>
    <col min="26" max="27" width="0" style="0" hidden="1" customWidth="1"/>
    <col min="28" max="28" width="8.00390625" style="0" customWidth="1"/>
    <col min="29" max="29" width="5.57421875" style="0" customWidth="1"/>
    <col min="30" max="30" width="8.00390625" style="0" customWidth="1"/>
    <col min="31" max="31" width="6.28125" style="74" customWidth="1"/>
    <col min="32" max="32" width="11.57421875" style="0" customWidth="1"/>
    <col min="33" max="87" width="4.00390625" style="0" customWidth="1"/>
    <col min="88" max="16384" width="11.57421875" style="0" customWidth="1"/>
  </cols>
  <sheetData>
    <row r="1" spans="1:87" s="83" customFormat="1" ht="48" customHeight="1">
      <c r="A1" s="75"/>
      <c r="B1" s="76" t="s">
        <v>52</v>
      </c>
      <c r="C1" s="76"/>
      <c r="D1" s="76"/>
      <c r="E1" s="76"/>
      <c r="F1" s="76"/>
      <c r="G1" s="76"/>
      <c r="H1" s="77">
        <v>10</v>
      </c>
      <c r="I1" s="77"/>
      <c r="J1" s="77"/>
      <c r="K1" s="77"/>
      <c r="L1" s="77">
        <v>10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>
        <f>Calendário!I27</f>
        <v>72</v>
      </c>
      <c r="X1" s="77" t="s">
        <v>53</v>
      </c>
      <c r="Y1" s="77"/>
      <c r="Z1" s="77"/>
      <c r="AA1" s="77"/>
      <c r="AB1" s="77"/>
      <c r="AC1" s="77"/>
      <c r="AD1" s="77"/>
      <c r="AE1" s="80"/>
      <c r="AF1" s="77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</row>
    <row r="2" spans="1:87" s="85" customFormat="1" ht="50.25" customHeight="1">
      <c r="A2"/>
      <c r="B2" s="76" t="s">
        <v>54</v>
      </c>
      <c r="C2" s="76" t="s">
        <v>55</v>
      </c>
      <c r="D2" s="76" t="s">
        <v>56</v>
      </c>
      <c r="E2" s="77" t="s">
        <v>57</v>
      </c>
      <c r="F2" s="77" t="s">
        <v>13</v>
      </c>
      <c r="G2" s="77" t="s">
        <v>58</v>
      </c>
      <c r="H2" s="77" t="s">
        <v>59</v>
      </c>
      <c r="I2" s="77"/>
      <c r="J2" s="77"/>
      <c r="K2" s="77" t="s">
        <v>60</v>
      </c>
      <c r="L2" s="77" t="s">
        <v>61</v>
      </c>
      <c r="M2" s="77"/>
      <c r="N2" s="77"/>
      <c r="O2" s="77" t="s">
        <v>62</v>
      </c>
      <c r="P2" s="77" t="s">
        <v>61</v>
      </c>
      <c r="Q2" s="77"/>
      <c r="R2" s="77"/>
      <c r="S2" s="77" t="s">
        <v>63</v>
      </c>
      <c r="T2" s="77"/>
      <c r="U2" s="77"/>
      <c r="V2" s="77" t="s">
        <v>64</v>
      </c>
      <c r="W2" s="77" t="s">
        <v>65</v>
      </c>
      <c r="X2" s="77" t="s">
        <v>66</v>
      </c>
      <c r="Y2" s="77" t="s">
        <v>67</v>
      </c>
      <c r="Z2" s="77" t="s">
        <v>68</v>
      </c>
      <c r="AA2" s="77" t="s">
        <v>69</v>
      </c>
      <c r="AB2" s="77" t="s">
        <v>70</v>
      </c>
      <c r="AC2" s="77" t="s">
        <v>235</v>
      </c>
      <c r="AD2" s="77" t="s">
        <v>72</v>
      </c>
      <c r="AE2" s="80" t="s">
        <v>73</v>
      </c>
      <c r="AF2" s="77"/>
      <c r="AG2" s="84" t="s">
        <v>32</v>
      </c>
      <c r="AH2" s="84" t="s">
        <v>33</v>
      </c>
      <c r="AI2" s="84" t="s">
        <v>32</v>
      </c>
      <c r="AJ2" s="84" t="s">
        <v>33</v>
      </c>
      <c r="AK2" s="84" t="s">
        <v>32</v>
      </c>
      <c r="AL2" s="84" t="s">
        <v>32</v>
      </c>
      <c r="AM2" s="84" t="s">
        <v>33</v>
      </c>
      <c r="AN2" s="84" t="s">
        <v>32</v>
      </c>
      <c r="AO2" s="84" t="s">
        <v>33</v>
      </c>
      <c r="AP2" s="84" t="s">
        <v>32</v>
      </c>
      <c r="AQ2" s="84" t="s">
        <v>33</v>
      </c>
      <c r="AR2" s="84" t="s">
        <v>32</v>
      </c>
      <c r="AS2" s="84" t="s">
        <v>33</v>
      </c>
      <c r="AT2" s="84" t="s">
        <v>32</v>
      </c>
      <c r="AU2" s="84" t="s">
        <v>33</v>
      </c>
      <c r="AV2" s="84" t="s">
        <v>32</v>
      </c>
      <c r="AW2" s="84" t="s">
        <v>33</v>
      </c>
      <c r="AX2" s="84" t="s">
        <v>32</v>
      </c>
      <c r="AY2" s="84" t="s">
        <v>33</v>
      </c>
      <c r="AZ2" s="84" t="s">
        <v>32</v>
      </c>
      <c r="BA2" s="84" t="s">
        <v>33</v>
      </c>
      <c r="BB2" s="84" t="s">
        <v>32</v>
      </c>
      <c r="BC2" s="84" t="s">
        <v>32</v>
      </c>
      <c r="BD2" s="84" t="s">
        <v>33</v>
      </c>
      <c r="BE2" s="84" t="s">
        <v>32</v>
      </c>
      <c r="BF2" s="84" t="s">
        <v>33</v>
      </c>
      <c r="BG2" s="84" t="s">
        <v>32</v>
      </c>
      <c r="BH2" s="84" t="s">
        <v>33</v>
      </c>
      <c r="BI2" s="84" t="s">
        <v>32</v>
      </c>
      <c r="BJ2" s="84" t="s">
        <v>33</v>
      </c>
      <c r="BK2" s="84" t="s">
        <v>32</v>
      </c>
      <c r="BL2" s="84" t="s">
        <v>33</v>
      </c>
      <c r="BM2" s="84" t="s">
        <v>32</v>
      </c>
      <c r="BN2" s="84" t="s">
        <v>32</v>
      </c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77"/>
      <c r="BZ2" s="84"/>
      <c r="CA2" s="84"/>
      <c r="CB2" s="77"/>
      <c r="CC2" s="84"/>
      <c r="CD2" s="84"/>
      <c r="CE2" s="84"/>
      <c r="CF2" s="84"/>
      <c r="CG2" s="84"/>
      <c r="CH2" s="84"/>
      <c r="CI2" s="84"/>
    </row>
    <row r="3" spans="1:87" s="85" customFormat="1" ht="63.75" customHeight="1">
      <c r="A3"/>
      <c r="B3" s="76"/>
      <c r="C3" s="76"/>
      <c r="D3" s="76"/>
      <c r="E3" s="77"/>
      <c r="F3" s="77"/>
      <c r="G3" s="77"/>
      <c r="H3" s="77" t="s">
        <v>76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 t="s">
        <v>68</v>
      </c>
      <c r="AA3" s="77" t="s">
        <v>69</v>
      </c>
      <c r="AB3" s="77"/>
      <c r="AC3" s="77"/>
      <c r="AD3" s="77"/>
      <c r="AE3" s="80"/>
      <c r="AF3" s="77"/>
      <c r="AG3" s="84">
        <v>43173</v>
      </c>
      <c r="AH3" s="84">
        <v>43175</v>
      </c>
      <c r="AI3" s="84">
        <v>43180</v>
      </c>
      <c r="AJ3" s="84">
        <v>43182</v>
      </c>
      <c r="AK3" s="137">
        <v>43187</v>
      </c>
      <c r="AL3" s="84">
        <v>43194</v>
      </c>
      <c r="AM3" s="84">
        <v>43196</v>
      </c>
      <c r="AN3" s="84">
        <v>43201</v>
      </c>
      <c r="AO3" s="84">
        <v>43203</v>
      </c>
      <c r="AP3" s="84">
        <v>43208</v>
      </c>
      <c r="AQ3" s="84">
        <v>43210</v>
      </c>
      <c r="AR3" s="84">
        <v>43215</v>
      </c>
      <c r="AS3" s="84">
        <v>43217</v>
      </c>
      <c r="AT3" s="84">
        <v>43222</v>
      </c>
      <c r="AU3" s="84">
        <v>43224</v>
      </c>
      <c r="AV3" s="84">
        <v>43229</v>
      </c>
      <c r="AW3" s="84">
        <v>43231</v>
      </c>
      <c r="AX3" s="84">
        <v>43236</v>
      </c>
      <c r="AY3" s="84">
        <v>43238</v>
      </c>
      <c r="AZ3" s="84">
        <v>43243</v>
      </c>
      <c r="BA3" s="84">
        <v>43245</v>
      </c>
      <c r="BB3" s="84">
        <v>43250</v>
      </c>
      <c r="BC3" s="84">
        <v>43257</v>
      </c>
      <c r="BD3" s="84">
        <v>43259</v>
      </c>
      <c r="BE3" s="84">
        <v>43264</v>
      </c>
      <c r="BF3" s="84">
        <v>43266</v>
      </c>
      <c r="BG3" s="84">
        <v>43271</v>
      </c>
      <c r="BH3" s="84">
        <v>43273</v>
      </c>
      <c r="BI3" s="84">
        <v>43278</v>
      </c>
      <c r="BJ3" s="84">
        <v>43280</v>
      </c>
      <c r="BK3" s="84">
        <v>43285</v>
      </c>
      <c r="BL3" s="84">
        <v>43287</v>
      </c>
      <c r="BM3" s="84">
        <v>43292</v>
      </c>
      <c r="BN3" s="84">
        <v>43299</v>
      </c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6">
        <v>11</v>
      </c>
    </row>
    <row r="4" spans="1:87" s="105" customFormat="1" ht="16.5" customHeight="1">
      <c r="A4"/>
      <c r="B4" s="87">
        <v>1</v>
      </c>
      <c r="C4" s="138" t="s">
        <v>236</v>
      </c>
      <c r="D4" s="89" t="s">
        <v>237</v>
      </c>
      <c r="E4" s="89" t="s">
        <v>79</v>
      </c>
      <c r="F4" s="89">
        <v>64</v>
      </c>
      <c r="G4" s="89" t="s">
        <v>238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3">
        <f>SUM(AG4:CH4)</f>
        <v>0</v>
      </c>
      <c r="W4" s="94">
        <f>V4/W$1*100</f>
        <v>0</v>
      </c>
      <c r="X4" s="95">
        <f>SUM(H4:S4)/3</f>
        <v>0</v>
      </c>
      <c r="Y4" s="95">
        <f>X4*10</f>
        <v>0</v>
      </c>
      <c r="Z4" s="96"/>
      <c r="AA4" s="96"/>
      <c r="AB4" s="97">
        <f>IF(W4&gt;25,"RF",IF(X4&gt;5.9,"A","EE"))</f>
        <v>0</v>
      </c>
      <c r="AC4" s="98"/>
      <c r="AD4" s="97">
        <f>IF(AB4="A","A",IF(AB4="RF",AB4,IF(AB4="EE",IF(AC4="",AB4,IF(AC4&gt;5.9,"A","RNEE")))))</f>
        <v>0</v>
      </c>
      <c r="AE4" s="99">
        <f>IF(AC4="",X4,AC4)</f>
        <v>0</v>
      </c>
      <c r="AF4" s="100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2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2"/>
      <c r="BD4" s="101"/>
      <c r="BE4" s="101"/>
      <c r="BF4" s="101"/>
      <c r="BG4" s="101"/>
      <c r="BH4" s="101"/>
      <c r="BI4" s="101"/>
      <c r="BJ4" s="101"/>
      <c r="BK4" s="101"/>
      <c r="BL4" s="101"/>
      <c r="BM4" s="102"/>
      <c r="BN4" s="103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4"/>
    </row>
    <row r="5" spans="1:87" s="105" customFormat="1" ht="16.5" customHeight="1">
      <c r="A5"/>
      <c r="B5" s="106">
        <v>2</v>
      </c>
      <c r="C5" s="139" t="s">
        <v>239</v>
      </c>
      <c r="D5" s="108" t="s">
        <v>240</v>
      </c>
      <c r="E5" s="108" t="s">
        <v>241</v>
      </c>
      <c r="F5" s="108">
        <v>64</v>
      </c>
      <c r="G5" s="108" t="s">
        <v>242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2">
        <f>SUM(AG5:CH5)</f>
        <v>0</v>
      </c>
      <c r="W5" s="113">
        <f>V5/W$1*100</f>
        <v>0</v>
      </c>
      <c r="X5" s="114">
        <f>SUM(H5:S5)/3</f>
        <v>0</v>
      </c>
      <c r="Y5" s="114">
        <f>X5*10</f>
        <v>0</v>
      </c>
      <c r="Z5" s="115"/>
      <c r="AA5" s="115"/>
      <c r="AB5" s="116">
        <f>IF(W5&gt;25,"RF",IF(X5&gt;5.9,"A","EE"))</f>
        <v>0</v>
      </c>
      <c r="AC5" s="117"/>
      <c r="AD5" s="116">
        <f>IF(AB5="A","A",IF(AB5="RF",AB5,IF(AB5="EE",IF(AC5="",AB5,IF(AC5&gt;5.9,"A","RNEE")))))</f>
        <v>0</v>
      </c>
      <c r="AE5" s="118">
        <f>IF(AC5="",X5,AC5)</f>
        <v>0</v>
      </c>
      <c r="AF5" s="100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2"/>
      <c r="BD5" s="101"/>
      <c r="BE5" s="101"/>
      <c r="BF5" s="101"/>
      <c r="BG5" s="101"/>
      <c r="BH5" s="101"/>
      <c r="BI5" s="101"/>
      <c r="BJ5" s="101"/>
      <c r="BK5" s="101"/>
      <c r="BL5" s="101"/>
      <c r="BM5" s="102"/>
      <c r="BN5" s="103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4"/>
    </row>
    <row r="6" spans="1:87" s="105" customFormat="1" ht="16.5" customHeight="1">
      <c r="A6"/>
      <c r="B6" s="87">
        <v>3</v>
      </c>
      <c r="C6" s="138" t="s">
        <v>243</v>
      </c>
      <c r="D6" s="89" t="s">
        <v>244</v>
      </c>
      <c r="E6" s="89" t="s">
        <v>79</v>
      </c>
      <c r="F6" s="89">
        <v>64</v>
      </c>
      <c r="G6" s="89" t="s">
        <v>245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3">
        <f>SUM(AG6:CH6)</f>
        <v>0</v>
      </c>
      <c r="W6" s="94">
        <f>V6/W$1*100</f>
        <v>0</v>
      </c>
      <c r="X6" s="95">
        <f>SUM(H6:S6)/3</f>
        <v>0</v>
      </c>
      <c r="Y6" s="95">
        <f>X6*10</f>
        <v>0</v>
      </c>
      <c r="Z6" s="96"/>
      <c r="AA6" s="96"/>
      <c r="AB6" s="97">
        <f>IF(W6&gt;25,"RF",IF(X6&gt;5.9,"A","EE"))</f>
        <v>0</v>
      </c>
      <c r="AC6" s="98"/>
      <c r="AD6" s="97">
        <f>IF(AB6="A","A",IF(AB6="RF",AB6,IF(AB6="EE",IF(AC6="",AB6,IF(AC6&gt;5.9,"A","RNEE")))))</f>
        <v>0</v>
      </c>
      <c r="AE6" s="99">
        <f>IF(AC6="",X6,AC6)</f>
        <v>0</v>
      </c>
      <c r="AF6" s="100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2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2"/>
      <c r="BD6" s="101"/>
      <c r="BE6" s="101"/>
      <c r="BF6" s="101"/>
      <c r="BG6" s="101"/>
      <c r="BH6" s="101"/>
      <c r="BI6" s="101"/>
      <c r="BJ6" s="101"/>
      <c r="BK6" s="101"/>
      <c r="BL6" s="101"/>
      <c r="BM6" s="102"/>
      <c r="BN6" s="103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4"/>
    </row>
    <row r="7" spans="1:87" s="105" customFormat="1" ht="16.5" customHeight="1">
      <c r="A7"/>
      <c r="B7" s="106">
        <v>4</v>
      </c>
      <c r="C7" s="139" t="s">
        <v>246</v>
      </c>
      <c r="D7" s="108" t="s">
        <v>247</v>
      </c>
      <c r="E7" s="108" t="s">
        <v>79</v>
      </c>
      <c r="F7" s="108">
        <v>64</v>
      </c>
      <c r="G7" s="108" t="s">
        <v>248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2">
        <f>SUM(AG7:CH7)</f>
        <v>0</v>
      </c>
      <c r="W7" s="113">
        <f>V7/W$1*100</f>
        <v>0</v>
      </c>
      <c r="X7" s="114">
        <f>SUM(H7:S7)/3</f>
        <v>0</v>
      </c>
      <c r="Y7" s="114">
        <f>X7*10</f>
        <v>0</v>
      </c>
      <c r="Z7" s="115"/>
      <c r="AA7" s="115"/>
      <c r="AB7" s="116">
        <f>IF(W7&gt;25,"RF",IF(X7&gt;5.9,"A","EE"))</f>
        <v>0</v>
      </c>
      <c r="AC7" s="117"/>
      <c r="AD7" s="116">
        <f>IF(AB7="A","A",IF(AB7="RF",AB7,IF(AB7="EE",IF(AC7="",AB7,IF(AC7&gt;5.9,"A","RNEE")))))</f>
        <v>0</v>
      </c>
      <c r="AE7" s="118">
        <f>IF(AC7="",X7,AC7)</f>
        <v>0</v>
      </c>
      <c r="AF7" s="100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2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2"/>
      <c r="BD7" s="101"/>
      <c r="BE7" s="101"/>
      <c r="BF7" s="101"/>
      <c r="BG7" s="101"/>
      <c r="BH7" s="101"/>
      <c r="BI7" s="101"/>
      <c r="BJ7" s="101"/>
      <c r="BK7" s="101"/>
      <c r="BL7" s="101"/>
      <c r="BM7" s="102"/>
      <c r="BN7" s="103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4"/>
    </row>
    <row r="8" spans="1:87" s="105" customFormat="1" ht="16.5" customHeight="1">
      <c r="A8"/>
      <c r="B8" s="87">
        <v>5</v>
      </c>
      <c r="C8" s="138" t="s">
        <v>249</v>
      </c>
      <c r="D8" s="89" t="s">
        <v>250</v>
      </c>
      <c r="E8" s="89" t="s">
        <v>251</v>
      </c>
      <c r="F8" s="89">
        <v>64</v>
      </c>
      <c r="G8" s="89" t="s">
        <v>252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3">
        <f>SUM(AG8:CH8)</f>
        <v>0</v>
      </c>
      <c r="W8" s="94">
        <f>V8/W$1*100</f>
        <v>0</v>
      </c>
      <c r="X8" s="95">
        <f>SUM(H8:S8)/3</f>
        <v>0</v>
      </c>
      <c r="Y8" s="95">
        <f>X8*10</f>
        <v>0</v>
      </c>
      <c r="Z8" s="96"/>
      <c r="AA8" s="96"/>
      <c r="AB8" s="97">
        <f>IF(W8&gt;25,"RF",IF(X8&gt;5.9,"A","EE"))</f>
        <v>0</v>
      </c>
      <c r="AC8" s="98"/>
      <c r="AD8" s="97">
        <f>IF(AB8="A","A",IF(AB8="RF",AB8,IF(AB8="EE",IF(AC8="",AB8,IF(AC8&gt;5.9,"A","RNEE")))))</f>
        <v>0</v>
      </c>
      <c r="AE8" s="99">
        <f>IF(AC8="",X8,AC8)</f>
        <v>0</v>
      </c>
      <c r="AF8" s="100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2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2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3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4"/>
    </row>
    <row r="9" spans="1:87" s="105" customFormat="1" ht="16.5" customHeight="1">
      <c r="A9"/>
      <c r="B9" s="106">
        <v>6</v>
      </c>
      <c r="C9" s="139" t="s">
        <v>253</v>
      </c>
      <c r="D9" s="108" t="s">
        <v>254</v>
      </c>
      <c r="E9" s="108" t="s">
        <v>255</v>
      </c>
      <c r="F9" s="108">
        <v>64</v>
      </c>
      <c r="G9" s="108" t="s">
        <v>256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12">
        <f>SUM(AG9:CH9)</f>
        <v>0</v>
      </c>
      <c r="W9" s="113">
        <f>V9/W$1*100</f>
        <v>0</v>
      </c>
      <c r="X9" s="114">
        <f>SUM(H9:S9)/3</f>
        <v>0</v>
      </c>
      <c r="Y9" s="114">
        <f>X9*10</f>
        <v>0</v>
      </c>
      <c r="Z9" s="115"/>
      <c r="AA9" s="115"/>
      <c r="AB9" s="116">
        <f>IF(W9&gt;25,"RF",IF(X9&gt;5.9,"A","EE"))</f>
        <v>0</v>
      </c>
      <c r="AC9" s="117"/>
      <c r="AD9" s="116">
        <f>IF(AB9="A","A",IF(AB9="RF",AB9,IF(AB9="EE",IF(AC9="",AB9,IF(AC9&gt;5.9,"A","RNEE")))))</f>
        <v>0</v>
      </c>
      <c r="AE9" s="118">
        <f>IF(AC9="",X9,AC9)</f>
        <v>0</v>
      </c>
      <c r="AF9" s="100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2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2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3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4"/>
    </row>
    <row r="10" spans="1:87" s="105" customFormat="1" ht="16.5" customHeight="1">
      <c r="A10"/>
      <c r="B10" s="87">
        <v>7</v>
      </c>
      <c r="C10" s="138" t="s">
        <v>257</v>
      </c>
      <c r="D10" s="89" t="s">
        <v>258</v>
      </c>
      <c r="E10" s="89" t="s">
        <v>241</v>
      </c>
      <c r="F10" s="89">
        <v>64</v>
      </c>
      <c r="G10" s="89" t="s">
        <v>259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3">
        <f>SUM(AG10:CH10)</f>
        <v>0</v>
      </c>
      <c r="W10" s="94">
        <f>V10/W$1*100</f>
        <v>0</v>
      </c>
      <c r="X10" s="95">
        <f>SUM(H10:S10)/3</f>
        <v>0</v>
      </c>
      <c r="Y10" s="95">
        <f>X10*10</f>
        <v>0</v>
      </c>
      <c r="Z10" s="96"/>
      <c r="AA10" s="96"/>
      <c r="AB10" s="97">
        <f>IF(W10&gt;25,"RF",IF(X10&gt;5.9,"A","EE"))</f>
        <v>0</v>
      </c>
      <c r="AC10" s="98"/>
      <c r="AD10" s="97">
        <f>IF(AB10="A","A",IF(AB10="RF",AB10,IF(AB10="EE",IF(AC10="",AB10,IF(AC10&gt;5.9,"A","RNEE")))))</f>
        <v>0</v>
      </c>
      <c r="AE10" s="99">
        <f>IF(AC10="",X10,AC10)</f>
        <v>0</v>
      </c>
      <c r="AF10" s="100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2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2"/>
      <c r="BD10" s="101"/>
      <c r="BE10" s="101"/>
      <c r="BF10" s="101"/>
      <c r="BG10" s="101"/>
      <c r="BH10" s="101"/>
      <c r="BI10" s="101"/>
      <c r="BJ10" s="101"/>
      <c r="BK10" s="101"/>
      <c r="BL10" s="101"/>
      <c r="BM10" s="102"/>
      <c r="BN10" s="103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4"/>
    </row>
    <row r="11" spans="1:87" s="105" customFormat="1" ht="16.5" customHeight="1">
      <c r="A11"/>
      <c r="B11" s="106">
        <v>8</v>
      </c>
      <c r="C11" s="139" t="s">
        <v>260</v>
      </c>
      <c r="D11" s="108" t="s">
        <v>261</v>
      </c>
      <c r="E11" s="108" t="s">
        <v>79</v>
      </c>
      <c r="F11" s="108">
        <v>64</v>
      </c>
      <c r="G11" s="108" t="s">
        <v>262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12">
        <f>SUM(AG11:CH11)</f>
        <v>0</v>
      </c>
      <c r="W11" s="113">
        <f>V11/W$1*100</f>
        <v>0</v>
      </c>
      <c r="X11" s="114">
        <f>SUM(H11:S11)/3</f>
        <v>0</v>
      </c>
      <c r="Y11" s="114">
        <f>X11*10</f>
        <v>0</v>
      </c>
      <c r="Z11" s="115"/>
      <c r="AA11" s="115"/>
      <c r="AB11" s="116">
        <f>IF(W11&gt;25,"RF",IF(X11&gt;5.9,"A","EE"))</f>
        <v>0</v>
      </c>
      <c r="AC11" s="117"/>
      <c r="AD11" s="116">
        <f>IF(AB11="A","A",IF(AB11="RF",AB11,IF(AB11="EE",IF(AC11="",AB11,IF(AC11&gt;5.9,"A","RNEE")))))</f>
        <v>0</v>
      </c>
      <c r="AE11" s="118">
        <f>IF(AC11="",X11,AC11)</f>
        <v>0</v>
      </c>
      <c r="AF11" s="100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2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2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3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4"/>
    </row>
    <row r="12" spans="1:87" s="105" customFormat="1" ht="16.5" customHeight="1">
      <c r="A12"/>
      <c r="B12" s="87">
        <v>9</v>
      </c>
      <c r="C12" s="138" t="s">
        <v>263</v>
      </c>
      <c r="D12" s="89" t="s">
        <v>264</v>
      </c>
      <c r="E12" s="89" t="s">
        <v>251</v>
      </c>
      <c r="F12" s="89">
        <v>64</v>
      </c>
      <c r="G12" s="89" t="s">
        <v>265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3">
        <f>SUM(AG12:CH12)</f>
        <v>0</v>
      </c>
      <c r="W12" s="94">
        <f>V12/W$1*100</f>
        <v>0</v>
      </c>
      <c r="X12" s="95">
        <f>SUM(H12:S12)/3</f>
        <v>0</v>
      </c>
      <c r="Y12" s="95">
        <f>X12*10</f>
        <v>0</v>
      </c>
      <c r="Z12" s="96"/>
      <c r="AA12" s="96"/>
      <c r="AB12" s="97">
        <f>IF(W12&gt;25,"RF",IF(X12&gt;5.9,"A","EE"))</f>
        <v>0</v>
      </c>
      <c r="AC12" s="98"/>
      <c r="AD12" s="97">
        <f>IF(AB12="A","A",IF(AB12="RF",AB12,IF(AB12="EE",IF(AC12="",AB12,IF(AC12&gt;5.9,"A","RNEE")))))</f>
        <v>0</v>
      </c>
      <c r="AE12" s="99">
        <f>IF(AC12="",X12,AC12)</f>
        <v>0</v>
      </c>
      <c r="AF12" s="100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2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2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3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4"/>
    </row>
    <row r="13" spans="1:87" s="105" customFormat="1" ht="16.5" customHeight="1">
      <c r="A13"/>
      <c r="B13" s="106">
        <v>10</v>
      </c>
      <c r="C13" s="139" t="s">
        <v>266</v>
      </c>
      <c r="D13" s="108" t="s">
        <v>267</v>
      </c>
      <c r="E13" s="108" t="s">
        <v>79</v>
      </c>
      <c r="F13" s="108">
        <v>64</v>
      </c>
      <c r="G13" s="108" t="s">
        <v>268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2">
        <f>SUM(AG13:CH13)</f>
        <v>0</v>
      </c>
      <c r="W13" s="113">
        <f>V13/W$1*100</f>
        <v>0</v>
      </c>
      <c r="X13" s="114">
        <f>SUM(H13:S13)/3</f>
        <v>0</v>
      </c>
      <c r="Y13" s="114">
        <f>X13*10</f>
        <v>0</v>
      </c>
      <c r="Z13" s="115"/>
      <c r="AA13" s="115"/>
      <c r="AB13" s="116">
        <f>IF(W13&gt;25,"RF",IF(X13&gt;5.9,"A","EE"))</f>
        <v>0</v>
      </c>
      <c r="AC13" s="117"/>
      <c r="AD13" s="116">
        <f>IF(AB13="A","A",IF(AB13="RF",AB13,IF(AB13="EE",IF(AC13="",AB13,IF(AC13&gt;5.9,"A","RNEE")))))</f>
        <v>0</v>
      </c>
      <c r="AE13" s="118">
        <f>IF(AC13="",X13,AC13)</f>
        <v>0</v>
      </c>
      <c r="AF13" s="100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2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2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3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4"/>
    </row>
    <row r="14" spans="1:87" s="105" customFormat="1" ht="16.5" customHeight="1">
      <c r="A14"/>
      <c r="B14" s="87">
        <v>11</v>
      </c>
      <c r="C14" s="138" t="s">
        <v>269</v>
      </c>
      <c r="D14" s="89" t="s">
        <v>270</v>
      </c>
      <c r="E14" s="89" t="s">
        <v>79</v>
      </c>
      <c r="F14" s="89">
        <v>64</v>
      </c>
      <c r="G14" s="89" t="s">
        <v>271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3">
        <f>SUM(AG14:CH14)</f>
        <v>0</v>
      </c>
      <c r="W14" s="94">
        <f>V14/W$1*100</f>
        <v>0</v>
      </c>
      <c r="X14" s="95">
        <f>SUM(H14:S14)/3</f>
        <v>0</v>
      </c>
      <c r="Y14" s="95">
        <f>X14*10</f>
        <v>0</v>
      </c>
      <c r="Z14" s="96"/>
      <c r="AA14" s="96"/>
      <c r="AB14" s="97">
        <f>IF(W14&gt;25,"RF",IF(X14&gt;5.9,"A","EE"))</f>
        <v>0</v>
      </c>
      <c r="AC14" s="98"/>
      <c r="AD14" s="97">
        <f>IF(AB14="A","A",IF(AB14="RF",AB14,IF(AB14="EE",IF(AC14="",AB14,IF(AC14&gt;5.9,"A","RNEE")))))</f>
        <v>0</v>
      </c>
      <c r="AE14" s="99">
        <f>IF(AC14="",X14,AC14)</f>
        <v>0</v>
      </c>
      <c r="AF14" s="100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2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2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3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4"/>
    </row>
    <row r="15" spans="1:87" s="105" customFormat="1" ht="16.5" customHeight="1">
      <c r="A15"/>
      <c r="B15" s="106">
        <v>12</v>
      </c>
      <c r="C15" s="139" t="s">
        <v>272</v>
      </c>
      <c r="D15" s="108" t="s">
        <v>273</v>
      </c>
      <c r="E15" s="108" t="s">
        <v>79</v>
      </c>
      <c r="F15" s="108">
        <v>64</v>
      </c>
      <c r="G15" s="108" t="s">
        <v>274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2">
        <f>SUM(AG15:CH15)</f>
        <v>0</v>
      </c>
      <c r="W15" s="113">
        <f>V15/W$1*100</f>
        <v>0</v>
      </c>
      <c r="X15" s="114">
        <f>SUM(H15:S15)/3</f>
        <v>0</v>
      </c>
      <c r="Y15" s="114">
        <f>X15*10</f>
        <v>0</v>
      </c>
      <c r="Z15" s="115"/>
      <c r="AA15" s="115"/>
      <c r="AB15" s="116">
        <f>IF(W15&gt;25,"RF",IF(X15&gt;5.9,"A","EE"))</f>
        <v>0</v>
      </c>
      <c r="AC15" s="117"/>
      <c r="AD15" s="116">
        <f>IF(AB15="A","A",IF(AB15="RF",AB15,IF(AB15="EE",IF(AC15="",AB15,IF(AC15&gt;5.9,"A","RNEE")))))</f>
        <v>0</v>
      </c>
      <c r="AE15" s="118">
        <f>IF(AC15="",X15,AC15)</f>
        <v>0</v>
      </c>
      <c r="AF15" s="100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2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3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4"/>
    </row>
    <row r="16" spans="1:87" s="105" customFormat="1" ht="16.5" customHeight="1">
      <c r="A16"/>
      <c r="B16" s="87">
        <v>13</v>
      </c>
      <c r="C16" s="138" t="s">
        <v>275</v>
      </c>
      <c r="D16" s="89" t="s">
        <v>276</v>
      </c>
      <c r="E16" s="89" t="s">
        <v>79</v>
      </c>
      <c r="F16" s="89">
        <v>64</v>
      </c>
      <c r="G16" s="89" t="s">
        <v>277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3">
        <f>SUM(AG16:CH16)</f>
        <v>0</v>
      </c>
      <c r="W16" s="94">
        <f>V16/W$1*100</f>
        <v>0</v>
      </c>
      <c r="X16" s="95">
        <f>SUM(H16:S16)/3</f>
        <v>0</v>
      </c>
      <c r="Y16" s="95">
        <f>X16*10</f>
        <v>0</v>
      </c>
      <c r="Z16" s="96"/>
      <c r="AA16" s="96"/>
      <c r="AB16" s="97">
        <f>IF(W16&gt;25,"RF",IF(X16&gt;5.9,"A","EE"))</f>
        <v>0</v>
      </c>
      <c r="AC16" s="98"/>
      <c r="AD16" s="97">
        <f>IF(AB16="A","A",IF(AB16="RF",AB16,IF(AB16="EE",IF(AC16="",AB16,IF(AC16&gt;5.9,"A","RNEE")))))</f>
        <v>0</v>
      </c>
      <c r="AE16" s="99">
        <f>IF(AC16="",X16,AC16)</f>
        <v>0</v>
      </c>
      <c r="AF16" s="100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2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2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3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4"/>
    </row>
    <row r="17" spans="1:87" s="105" customFormat="1" ht="16.5" customHeight="1">
      <c r="A17"/>
      <c r="B17" s="106">
        <v>14</v>
      </c>
      <c r="C17" s="139" t="s">
        <v>278</v>
      </c>
      <c r="D17" s="108" t="s">
        <v>279</v>
      </c>
      <c r="E17" s="108" t="s">
        <v>255</v>
      </c>
      <c r="F17" s="108">
        <v>64</v>
      </c>
      <c r="G17" s="108" t="s">
        <v>280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12">
        <f>SUM(AG17:CH17)</f>
        <v>0</v>
      </c>
      <c r="W17" s="113">
        <f>V17/W$1*100</f>
        <v>0</v>
      </c>
      <c r="X17" s="114">
        <f>SUM(H17:S17)/3</f>
        <v>0</v>
      </c>
      <c r="Y17" s="114">
        <f>X17*10</f>
        <v>0</v>
      </c>
      <c r="Z17" s="115"/>
      <c r="AA17" s="115"/>
      <c r="AB17" s="116">
        <f>IF(W17&gt;25,"RF",IF(X17&gt;5.9,"A","EE"))</f>
        <v>0</v>
      </c>
      <c r="AC17" s="117"/>
      <c r="AD17" s="116">
        <f>IF(AB17="A","A",IF(AB17="RF",AB17,IF(AB17="EE",IF(AC17="",AB17,IF(AC17&gt;5.9,"A","RNEE")))))</f>
        <v>0</v>
      </c>
      <c r="AE17" s="118">
        <f>IF(AC17="",X17,AC17)</f>
        <v>0</v>
      </c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2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3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4"/>
    </row>
    <row r="18" spans="1:87" s="105" customFormat="1" ht="16.5" customHeight="1">
      <c r="A18"/>
      <c r="B18" s="87">
        <v>15</v>
      </c>
      <c r="C18" s="138" t="s">
        <v>281</v>
      </c>
      <c r="D18" s="89" t="s">
        <v>282</v>
      </c>
      <c r="E18" s="89" t="s">
        <v>251</v>
      </c>
      <c r="F18" s="89">
        <v>64</v>
      </c>
      <c r="G18" s="89" t="s">
        <v>283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3">
        <f>SUM(AG18:CH18)</f>
        <v>0</v>
      </c>
      <c r="W18" s="94">
        <f>V18/W$1*100</f>
        <v>0</v>
      </c>
      <c r="X18" s="95">
        <f>SUM(H18:S18)/3</f>
        <v>0</v>
      </c>
      <c r="Y18" s="95">
        <f>X18*10</f>
        <v>0</v>
      </c>
      <c r="Z18" s="96"/>
      <c r="AA18" s="96"/>
      <c r="AB18" s="97">
        <f>IF(W18&gt;25,"RF",IF(X18&gt;5.9,"A","EE"))</f>
        <v>0</v>
      </c>
      <c r="AC18" s="98"/>
      <c r="AD18" s="97">
        <f>IF(AB18="A","A",IF(AB18="RF",AB18,IF(AB18="EE",IF(AC18="",AB18,IF(AC18&gt;5.9,"A","RNEE")))))</f>
        <v>0</v>
      </c>
      <c r="AE18" s="99">
        <f>IF(AC18="",X18,AC18)</f>
        <v>0</v>
      </c>
      <c r="AF18" s="100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2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  <c r="BD18" s="101"/>
      <c r="BE18" s="101"/>
      <c r="BF18" s="101"/>
      <c r="BG18" s="101"/>
      <c r="BH18" s="101"/>
      <c r="BI18" s="101"/>
      <c r="BJ18" s="101"/>
      <c r="BK18" s="101"/>
      <c r="BL18" s="101"/>
      <c r="BM18" s="102"/>
      <c r="BN18" s="103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4"/>
    </row>
    <row r="19" spans="1:87" s="105" customFormat="1" ht="16.5" customHeight="1">
      <c r="A19"/>
      <c r="B19" s="106">
        <v>16</v>
      </c>
      <c r="C19" s="139" t="s">
        <v>284</v>
      </c>
      <c r="D19" s="108" t="s">
        <v>285</v>
      </c>
      <c r="E19" s="108" t="s">
        <v>286</v>
      </c>
      <c r="F19" s="108">
        <v>64</v>
      </c>
      <c r="G19" s="108" t="s">
        <v>287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12">
        <f>SUM(AG19:CH19)</f>
        <v>0</v>
      </c>
      <c r="W19" s="113">
        <f>V19/W$1*100</f>
        <v>0</v>
      </c>
      <c r="X19" s="114">
        <f>SUM(H19:S19)/3</f>
        <v>0</v>
      </c>
      <c r="Y19" s="114">
        <f>X19*10</f>
        <v>0</v>
      </c>
      <c r="Z19" s="115"/>
      <c r="AA19" s="115"/>
      <c r="AB19" s="116">
        <f>IF(W19&gt;25,"RF",IF(X19&gt;5.9,"A","EE"))</f>
        <v>0</v>
      </c>
      <c r="AC19" s="117"/>
      <c r="AD19" s="116">
        <f>IF(AB19="A","A",IF(AB19="RF",AB19,IF(AB19="EE",IF(AC19="",AB19,IF(AC19&gt;5.9,"A","RNEE")))))</f>
        <v>0</v>
      </c>
      <c r="AE19" s="118">
        <f>IF(AC19="",X19,AC19)</f>
        <v>0</v>
      </c>
      <c r="AF19" s="100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3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4"/>
    </row>
    <row r="20" spans="1:87" s="105" customFormat="1" ht="16.5" customHeight="1">
      <c r="A20"/>
      <c r="B20" s="87">
        <v>17</v>
      </c>
      <c r="C20" s="138" t="s">
        <v>288</v>
      </c>
      <c r="D20" s="89" t="s">
        <v>289</v>
      </c>
      <c r="E20" s="89" t="s">
        <v>79</v>
      </c>
      <c r="F20" s="89">
        <v>64</v>
      </c>
      <c r="G20" s="89" t="s">
        <v>290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3">
        <f>SUM(AG20:CH20)</f>
        <v>0</v>
      </c>
      <c r="W20" s="94">
        <f>V20/W$1*100</f>
        <v>0</v>
      </c>
      <c r="X20" s="95">
        <f>SUM(H20:S20)/3</f>
        <v>0</v>
      </c>
      <c r="Y20" s="95">
        <f>X20*10</f>
        <v>0</v>
      </c>
      <c r="Z20" s="96"/>
      <c r="AA20" s="96"/>
      <c r="AB20" s="97">
        <f>IF(W20&gt;25,"RF",IF(X20&gt;5.9,"A","EE"))</f>
        <v>0</v>
      </c>
      <c r="AC20" s="98"/>
      <c r="AD20" s="97">
        <f>IF(AB20="A","A",IF(AB20="RF",AB20,IF(AB20="EE",IF(AC20="",AB20,IF(AC20&gt;5.9,"A","RNEE")))))</f>
        <v>0</v>
      </c>
      <c r="AE20" s="99">
        <f>IF(AC20="",X20,AC20)</f>
        <v>0</v>
      </c>
      <c r="AF20" s="100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3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4"/>
    </row>
    <row r="21" spans="1:87" s="105" customFormat="1" ht="16.5" customHeight="1">
      <c r="A21"/>
      <c r="B21" s="106">
        <v>18</v>
      </c>
      <c r="C21" s="139" t="s">
        <v>291</v>
      </c>
      <c r="D21" s="108" t="s">
        <v>292</v>
      </c>
      <c r="E21" s="108" t="s">
        <v>293</v>
      </c>
      <c r="F21" s="108">
        <v>64</v>
      </c>
      <c r="G21" s="108" t="s">
        <v>294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12">
        <f>SUM(AG21:CH21)</f>
        <v>0</v>
      </c>
      <c r="W21" s="113">
        <f>V21/W$1*100</f>
        <v>0</v>
      </c>
      <c r="X21" s="114">
        <f>SUM(H21:S21)/3</f>
        <v>0</v>
      </c>
      <c r="Y21" s="114">
        <f>X21*10</f>
        <v>0</v>
      </c>
      <c r="Z21" s="115"/>
      <c r="AA21" s="115"/>
      <c r="AB21" s="116">
        <f>IF(W21&gt;25,"RF",IF(X21&gt;5.9,"A","EE"))</f>
        <v>0</v>
      </c>
      <c r="AC21" s="117"/>
      <c r="AD21" s="116">
        <f>IF(AB21="A","A",IF(AB21="RF",AB21,IF(AB21="EE",IF(AC21="",AB21,IF(AC21&gt;5.9,"A","RNEE")))))</f>
        <v>0</v>
      </c>
      <c r="AE21" s="118">
        <f>IF(AC21="",X21,AC21)</f>
        <v>0</v>
      </c>
      <c r="AF21" s="100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2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2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3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4"/>
    </row>
    <row r="22" spans="1:87" s="105" customFormat="1" ht="16.5" customHeight="1">
      <c r="A22"/>
      <c r="B22" s="87">
        <v>19</v>
      </c>
      <c r="C22" s="138" t="s">
        <v>295</v>
      </c>
      <c r="D22" s="89" t="s">
        <v>296</v>
      </c>
      <c r="E22" s="89" t="s">
        <v>79</v>
      </c>
      <c r="F22" s="89">
        <v>64</v>
      </c>
      <c r="G22" s="89" t="s">
        <v>297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3">
        <f>SUM(AG22:CH22)</f>
        <v>0</v>
      </c>
      <c r="W22" s="94">
        <f>V22/W$1*100</f>
        <v>0</v>
      </c>
      <c r="X22" s="95">
        <f>SUM(H22:S22)/3</f>
        <v>0</v>
      </c>
      <c r="Y22" s="95">
        <f>X22*10</f>
        <v>0</v>
      </c>
      <c r="Z22" s="96"/>
      <c r="AA22" s="96"/>
      <c r="AB22" s="97">
        <f>IF(W22&gt;25,"RF",IF(X22&gt;5.9,"A","EE"))</f>
        <v>0</v>
      </c>
      <c r="AC22" s="98"/>
      <c r="AD22" s="97">
        <f>IF(AB22="A","A",IF(AB22="RF",AB22,IF(AB22="EE",IF(AC22="",AB22,IF(AC22&gt;5.9,"A","RNEE")))))</f>
        <v>0</v>
      </c>
      <c r="AE22" s="99">
        <f>IF(AC22="",X22,AC22)</f>
        <v>0</v>
      </c>
      <c r="AF22" s="100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2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3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4"/>
    </row>
    <row r="23" spans="1:87" s="105" customFormat="1" ht="16.5" customHeight="1">
      <c r="A23"/>
      <c r="B23" s="106">
        <v>20</v>
      </c>
      <c r="C23" s="139" t="s">
        <v>298</v>
      </c>
      <c r="D23" s="108" t="s">
        <v>299</v>
      </c>
      <c r="E23" s="108" t="s">
        <v>255</v>
      </c>
      <c r="F23" s="108">
        <v>64</v>
      </c>
      <c r="G23" s="108" t="s">
        <v>300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2">
        <f>SUM(AG23:CH23)</f>
        <v>0</v>
      </c>
      <c r="W23" s="113">
        <f>V23/W$1*100</f>
        <v>0</v>
      </c>
      <c r="X23" s="114">
        <f>SUM(H23:S23)/3</f>
        <v>0</v>
      </c>
      <c r="Y23" s="114">
        <f>X23*10</f>
        <v>0</v>
      </c>
      <c r="Z23" s="115"/>
      <c r="AA23" s="115"/>
      <c r="AB23" s="116">
        <f>IF(W23&gt;25,"RF",IF(X23&gt;5.9,"A","EE"))</f>
        <v>0</v>
      </c>
      <c r="AC23" s="117"/>
      <c r="AD23" s="116">
        <f>IF(AB23="A","A",IF(AB23="RF",AB23,IF(AB23="EE",IF(AC23="",AB23,IF(AC23&gt;5.9,"A","RNEE")))))</f>
        <v>0</v>
      </c>
      <c r="AE23" s="118">
        <f>IF(AC23="",X23,AC23)</f>
        <v>0</v>
      </c>
      <c r="AF23" s="100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2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N23" s="103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4"/>
    </row>
    <row r="24" spans="1:87" s="105" customFormat="1" ht="16.5" customHeight="1">
      <c r="A24"/>
      <c r="B24" s="87">
        <v>21</v>
      </c>
      <c r="C24" s="138" t="s">
        <v>301</v>
      </c>
      <c r="D24" s="89" t="s">
        <v>302</v>
      </c>
      <c r="E24" s="89" t="s">
        <v>303</v>
      </c>
      <c r="F24" s="89">
        <v>64</v>
      </c>
      <c r="G24" s="89" t="s">
        <v>304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3">
        <f>SUM(AG24:CH24)</f>
        <v>0</v>
      </c>
      <c r="W24" s="94">
        <f>V24/W$1*100</f>
        <v>0</v>
      </c>
      <c r="X24" s="95">
        <f>SUM(H24:S24)/3</f>
        <v>0</v>
      </c>
      <c r="Y24" s="95">
        <f>X24*10</f>
        <v>0</v>
      </c>
      <c r="Z24" s="96"/>
      <c r="AA24" s="96"/>
      <c r="AB24" s="97">
        <f>IF(W24&gt;25,"RF",IF(X24&gt;5.9,"A","EE"))</f>
        <v>0</v>
      </c>
      <c r="AC24" s="98"/>
      <c r="AD24" s="97">
        <f>IF(AB24="A","A",IF(AB24="RF",AB24,IF(AB24="EE",IF(AC24="",AB24,IF(AC24&gt;5.9,"A","RNEE")))))</f>
        <v>0</v>
      </c>
      <c r="AE24" s="99">
        <f>IF(AC24="",X24,AC24)</f>
        <v>0</v>
      </c>
      <c r="AF24" s="100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2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3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4"/>
    </row>
    <row r="25" spans="1:87" s="105" customFormat="1" ht="16.5" customHeight="1">
      <c r="A25"/>
      <c r="B25" s="106">
        <v>22</v>
      </c>
      <c r="C25" s="139" t="s">
        <v>305</v>
      </c>
      <c r="D25" s="108" t="s">
        <v>306</v>
      </c>
      <c r="E25" s="108" t="s">
        <v>286</v>
      </c>
      <c r="F25" s="108">
        <v>64</v>
      </c>
      <c r="G25" s="108" t="s">
        <v>307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2">
        <f>SUM(AG25:CH25)</f>
        <v>0</v>
      </c>
      <c r="W25" s="113">
        <f>V25/W$1*100</f>
        <v>0</v>
      </c>
      <c r="X25" s="114">
        <f>SUM(H25:S25)/3</f>
        <v>0</v>
      </c>
      <c r="Y25" s="114">
        <f>X25*10</f>
        <v>0</v>
      </c>
      <c r="Z25" s="115"/>
      <c r="AA25" s="115"/>
      <c r="AB25" s="116">
        <f>IF(W25&gt;25,"RF",IF(X25&gt;5.9,"A","EE"))</f>
        <v>0</v>
      </c>
      <c r="AC25" s="117"/>
      <c r="AD25" s="116">
        <f>IF(AB25="A","A",IF(AB25="RF",AB25,IF(AB25="EE",IF(AC25="",AB25,IF(AC25&gt;5.9,"A","RNEE")))))</f>
        <v>0</v>
      </c>
      <c r="AE25" s="118">
        <f>IF(AC25="",X25,AC25)</f>
        <v>0</v>
      </c>
      <c r="AF25" s="100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2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3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4"/>
    </row>
    <row r="26" spans="1:87" s="105" customFormat="1" ht="16.5" customHeight="1">
      <c r="A26"/>
      <c r="B26" s="87">
        <v>23</v>
      </c>
      <c r="C26" s="138" t="s">
        <v>308</v>
      </c>
      <c r="D26" s="89" t="s">
        <v>309</v>
      </c>
      <c r="E26" s="89" t="s">
        <v>79</v>
      </c>
      <c r="F26" s="89">
        <v>64</v>
      </c>
      <c r="G26" s="89" t="s">
        <v>310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3">
        <f>SUM(AG26:CH26)</f>
        <v>0</v>
      </c>
      <c r="W26" s="94">
        <f>V26/W$1*100</f>
        <v>0</v>
      </c>
      <c r="X26" s="95">
        <f>SUM(H26:S26)/3</f>
        <v>0</v>
      </c>
      <c r="Y26" s="95">
        <f>X26*10</f>
        <v>0</v>
      </c>
      <c r="Z26" s="96"/>
      <c r="AA26" s="96"/>
      <c r="AB26" s="97">
        <f>IF(W26&gt;25,"RF",IF(X26&gt;5.9,"A","EE"))</f>
        <v>0</v>
      </c>
      <c r="AC26" s="98"/>
      <c r="AD26" s="97">
        <f>IF(AB26="A","A",IF(AB26="RF",AB26,IF(AB26="EE",IF(AC26="",AB26,IF(AC26&gt;5.9,"A","RNEE")))))</f>
        <v>0</v>
      </c>
      <c r="AE26" s="99">
        <f>IF(AC26="",X26,AC26)</f>
        <v>0</v>
      </c>
      <c r="AF26" s="100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2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3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4"/>
    </row>
    <row r="27" spans="1:87" s="105" customFormat="1" ht="16.5" customHeight="1">
      <c r="A27"/>
      <c r="B27" s="106">
        <v>24</v>
      </c>
      <c r="C27" s="139" t="s">
        <v>311</v>
      </c>
      <c r="D27" s="108" t="s">
        <v>312</v>
      </c>
      <c r="E27" s="108" t="s">
        <v>251</v>
      </c>
      <c r="F27" s="108">
        <v>64</v>
      </c>
      <c r="G27" s="108" t="s">
        <v>313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2">
        <f>SUM(AG27:CH27)</f>
        <v>0</v>
      </c>
      <c r="W27" s="113">
        <f>V27/W$1*100</f>
        <v>0</v>
      </c>
      <c r="X27" s="114">
        <f>SUM(H27:S27)/3</f>
        <v>0</v>
      </c>
      <c r="Y27" s="114">
        <f>X27*10</f>
        <v>0</v>
      </c>
      <c r="Z27" s="115"/>
      <c r="AA27" s="115"/>
      <c r="AB27" s="116">
        <f>IF(W27&gt;25,"RF",IF(X27&gt;5.9,"A","EE"))</f>
        <v>0</v>
      </c>
      <c r="AC27" s="117"/>
      <c r="AD27" s="116">
        <f>IF(AB27="A","A",IF(AB27="RF",AB27,IF(AB27="EE",IF(AC27="",AB27,IF(AC27&gt;5.9,"A","RNEE")))))</f>
        <v>0</v>
      </c>
      <c r="AE27" s="118">
        <f>IF(AC27="",X27,AC27)</f>
        <v>0</v>
      </c>
      <c r="AF27" s="100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2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3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4"/>
    </row>
    <row r="28" spans="1:87" s="105" customFormat="1" ht="16.5" customHeight="1">
      <c r="A28"/>
      <c r="B28" s="87">
        <v>25</v>
      </c>
      <c r="C28" s="138" t="s">
        <v>314</v>
      </c>
      <c r="D28" s="89" t="s">
        <v>315</v>
      </c>
      <c r="E28" s="89" t="s">
        <v>251</v>
      </c>
      <c r="F28" s="89">
        <v>64</v>
      </c>
      <c r="G28" s="89" t="s">
        <v>316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3">
        <f>SUM(AG28:CH28)</f>
        <v>0</v>
      </c>
      <c r="W28" s="94">
        <f>V28/W$1*100</f>
        <v>0</v>
      </c>
      <c r="X28" s="95">
        <f>SUM(H28:S28)/3</f>
        <v>0</v>
      </c>
      <c r="Y28" s="95">
        <f>X28*10</f>
        <v>0</v>
      </c>
      <c r="Z28" s="96"/>
      <c r="AA28" s="96"/>
      <c r="AB28" s="97">
        <f>IF(W28&gt;25,"RF",IF(X28&gt;5.9,"A","EE"))</f>
        <v>0</v>
      </c>
      <c r="AC28" s="98"/>
      <c r="AD28" s="97">
        <f>IF(AB28="A","A",IF(AB28="RF",AB28,IF(AB28="EE",IF(AC28="",AB28,IF(AC28&gt;5.9,"A","RNEE")))))</f>
        <v>0</v>
      </c>
      <c r="AE28" s="99">
        <f>IF(AC28="",X28,AC28)</f>
        <v>0</v>
      </c>
      <c r="AF28" s="100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2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101"/>
      <c r="BE28" s="101"/>
      <c r="BF28" s="101"/>
      <c r="BG28" s="101"/>
      <c r="BH28" s="101"/>
      <c r="BI28" s="101"/>
      <c r="BJ28" s="101"/>
      <c r="BK28" s="101"/>
      <c r="BL28" s="101"/>
      <c r="BM28" s="102"/>
      <c r="BN28" s="103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4"/>
    </row>
    <row r="29" spans="1:87" s="105" customFormat="1" ht="16.5" customHeight="1">
      <c r="A29"/>
      <c r="B29" s="106">
        <v>26</v>
      </c>
      <c r="C29" s="139" t="s">
        <v>317</v>
      </c>
      <c r="D29" s="108" t="s">
        <v>318</v>
      </c>
      <c r="E29" s="108" t="s">
        <v>251</v>
      </c>
      <c r="F29" s="108">
        <v>64</v>
      </c>
      <c r="G29" s="108" t="s">
        <v>319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2">
        <f>SUM(AG29:CH29)</f>
        <v>0</v>
      </c>
      <c r="W29" s="113">
        <f>V29/W$1*100</f>
        <v>0</v>
      </c>
      <c r="X29" s="114">
        <f>SUM(H29:S29)/3</f>
        <v>0</v>
      </c>
      <c r="Y29" s="114">
        <f>X29*10</f>
        <v>0</v>
      </c>
      <c r="Z29" s="115"/>
      <c r="AA29" s="115"/>
      <c r="AB29" s="116">
        <f>IF(W29&gt;25,"RF",IF(X29&gt;5.9,"A","EE"))</f>
        <v>0</v>
      </c>
      <c r="AC29" s="117"/>
      <c r="AD29" s="116">
        <f>IF(AB29="A","A",IF(AB29="RF",AB29,IF(AB29="EE",IF(AC29="",AB29,IF(AC29&gt;5.9,"A","RNEE")))))</f>
        <v>0</v>
      </c>
      <c r="AE29" s="118">
        <f>IF(AC29="",X29,AC29)</f>
        <v>0</v>
      </c>
      <c r="AF29" s="100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2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3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4"/>
    </row>
    <row r="30" spans="1:87" s="105" customFormat="1" ht="16.5" customHeight="1">
      <c r="A30"/>
      <c r="B30" s="87">
        <v>27</v>
      </c>
      <c r="C30" s="138" t="s">
        <v>320</v>
      </c>
      <c r="D30" s="89" t="s">
        <v>321</v>
      </c>
      <c r="E30" s="89" t="s">
        <v>251</v>
      </c>
      <c r="F30" s="89">
        <v>64</v>
      </c>
      <c r="G30" s="89" t="s">
        <v>322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3">
        <f>SUM(AG30:CH30)</f>
        <v>0</v>
      </c>
      <c r="W30" s="94">
        <f>V30/W$1*100</f>
        <v>0</v>
      </c>
      <c r="X30" s="95">
        <f>SUM(H30:S30)/3</f>
        <v>0</v>
      </c>
      <c r="Y30" s="95">
        <f>X30*10</f>
        <v>0</v>
      </c>
      <c r="Z30" s="96"/>
      <c r="AA30" s="96"/>
      <c r="AB30" s="97">
        <f>IF(W30&gt;25,"RF",IF(X30&gt;5.9,"A","EE"))</f>
        <v>0</v>
      </c>
      <c r="AC30" s="98"/>
      <c r="AD30" s="97">
        <f>IF(AB30="A","A",IF(AB30="RF",AB30,IF(AB30="EE",IF(AC30="",AB30,IF(AC30&gt;5.9,"A","RNEE")))))</f>
        <v>0</v>
      </c>
      <c r="AE30" s="99">
        <f>IF(AC30="",X30,AC30)</f>
        <v>0</v>
      </c>
      <c r="AF30" s="100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2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2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3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4"/>
    </row>
    <row r="31" spans="1:87" s="105" customFormat="1" ht="16.5" customHeight="1">
      <c r="A31"/>
      <c r="B31" s="106">
        <v>28</v>
      </c>
      <c r="C31" s="139" t="s">
        <v>323</v>
      </c>
      <c r="D31" s="108" t="s">
        <v>324</v>
      </c>
      <c r="E31" s="108" t="s">
        <v>79</v>
      </c>
      <c r="F31" s="108">
        <v>64</v>
      </c>
      <c r="G31" s="108" t="s">
        <v>325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2">
        <f>SUM(AG31:CH31)</f>
        <v>0</v>
      </c>
      <c r="W31" s="113">
        <f>V31/W$1*100</f>
        <v>0</v>
      </c>
      <c r="X31" s="114">
        <f>SUM(H31:S31)/3</f>
        <v>0</v>
      </c>
      <c r="Y31" s="114">
        <f>X31*10</f>
        <v>0</v>
      </c>
      <c r="Z31" s="115"/>
      <c r="AA31" s="115"/>
      <c r="AB31" s="116">
        <f>IF(W31&gt;25,"RF",IF(X31&gt;5.9,"A","EE"))</f>
        <v>0</v>
      </c>
      <c r="AC31" s="117"/>
      <c r="AD31" s="116">
        <f>IF(AB31="A","A",IF(AB31="RF",AB31,IF(AB31="EE",IF(AC31="",AB31,IF(AC31&gt;5.9,"A","RNEE")))))</f>
        <v>0</v>
      </c>
      <c r="AE31" s="118">
        <f>IF(AC31="",X31,AC31)</f>
        <v>0</v>
      </c>
      <c r="AF31" s="100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2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2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3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4"/>
    </row>
    <row r="32" spans="1:87" s="105" customFormat="1" ht="16.5" customHeight="1">
      <c r="A32"/>
      <c r="B32" s="87">
        <v>29</v>
      </c>
      <c r="C32" s="138" t="s">
        <v>326</v>
      </c>
      <c r="D32" s="89" t="s">
        <v>327</v>
      </c>
      <c r="E32" s="89" t="s">
        <v>79</v>
      </c>
      <c r="F32" s="89">
        <v>64</v>
      </c>
      <c r="G32" s="89" t="s">
        <v>328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3"/>
      <c r="W32" s="94"/>
      <c r="X32" s="95"/>
      <c r="Y32" s="95"/>
      <c r="Z32" s="96"/>
      <c r="AA32" s="96"/>
      <c r="AB32" s="97"/>
      <c r="AC32" s="98"/>
      <c r="AD32" s="97"/>
      <c r="AE32" s="99"/>
      <c r="AF32" s="100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2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3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4"/>
    </row>
    <row r="33" spans="1:87" s="105" customFormat="1" ht="16.5" customHeight="1">
      <c r="A33"/>
      <c r="B33" s="106">
        <v>30</v>
      </c>
      <c r="C33" s="139"/>
      <c r="D33" s="108"/>
      <c r="E33" s="108"/>
      <c r="F33" s="108"/>
      <c r="G33" s="108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2"/>
      <c r="W33" s="113"/>
      <c r="X33" s="114"/>
      <c r="Y33" s="114"/>
      <c r="Z33" s="115"/>
      <c r="AA33" s="115"/>
      <c r="AB33" s="116"/>
      <c r="AC33" s="117"/>
      <c r="AD33" s="116"/>
      <c r="AE33" s="118"/>
      <c r="AF33" s="100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3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4"/>
    </row>
    <row r="34" spans="1:87" s="105" customFormat="1" ht="16.5" customHeight="1">
      <c r="A34"/>
      <c r="B34" s="87">
        <v>31</v>
      </c>
      <c r="C34" s="138"/>
      <c r="D34" s="89"/>
      <c r="E34" s="89"/>
      <c r="F34" s="89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3"/>
      <c r="W34" s="94"/>
      <c r="X34" s="95"/>
      <c r="Y34" s="95"/>
      <c r="Z34" s="96"/>
      <c r="AA34" s="96"/>
      <c r="AB34" s="97"/>
      <c r="AC34" s="98"/>
      <c r="AD34" s="97"/>
      <c r="AE34" s="99"/>
      <c r="AF34" s="100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2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3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4"/>
    </row>
    <row r="35" spans="1:87" s="105" customFormat="1" ht="16.5" customHeight="1">
      <c r="A35"/>
      <c r="B35" s="106">
        <v>32</v>
      </c>
      <c r="C35" s="139"/>
      <c r="D35" s="108"/>
      <c r="E35" s="108"/>
      <c r="F35" s="108"/>
      <c r="G35" s="108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12"/>
      <c r="W35" s="113"/>
      <c r="X35" s="114"/>
      <c r="Y35" s="114"/>
      <c r="Z35" s="115"/>
      <c r="AA35" s="115"/>
      <c r="AB35" s="116"/>
      <c r="AC35" s="117"/>
      <c r="AD35" s="116"/>
      <c r="AE35" s="118"/>
      <c r="AF35" s="100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2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3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4"/>
    </row>
    <row r="36" spans="1:87" s="105" customFormat="1" ht="16.5" customHeight="1">
      <c r="A36"/>
      <c r="B36" s="87">
        <v>33</v>
      </c>
      <c r="C36" s="138"/>
      <c r="D36" s="89"/>
      <c r="E36" s="89"/>
      <c r="F36" s="89"/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3"/>
      <c r="W36" s="94"/>
      <c r="X36" s="95"/>
      <c r="Y36" s="95"/>
      <c r="Z36" s="96"/>
      <c r="AA36" s="96"/>
      <c r="AB36" s="97"/>
      <c r="AC36" s="98"/>
      <c r="AD36" s="97"/>
      <c r="AE36" s="99"/>
      <c r="AF36" s="100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2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2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4"/>
    </row>
    <row r="37" spans="1:87" s="105" customFormat="1" ht="16.5" customHeight="1">
      <c r="A37"/>
      <c r="B37" s="106">
        <v>34</v>
      </c>
      <c r="C37" s="139"/>
      <c r="D37" s="108"/>
      <c r="E37" s="108"/>
      <c r="F37" s="108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2"/>
      <c r="W37" s="113"/>
      <c r="X37" s="114"/>
      <c r="Y37" s="114"/>
      <c r="Z37" s="115"/>
      <c r="AA37" s="115"/>
      <c r="AB37" s="116"/>
      <c r="AC37" s="117"/>
      <c r="AD37" s="116"/>
      <c r="AE37" s="118"/>
      <c r="AF37" s="100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2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2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3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4"/>
    </row>
    <row r="38" spans="1:87" s="105" customFormat="1" ht="16.5" customHeight="1">
      <c r="A38"/>
      <c r="B38" s="87">
        <v>35</v>
      </c>
      <c r="C38" s="138"/>
      <c r="D38" s="89"/>
      <c r="E38" s="89"/>
      <c r="F38" s="89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3"/>
      <c r="W38" s="94"/>
      <c r="X38" s="95"/>
      <c r="Y38" s="95"/>
      <c r="Z38" s="96"/>
      <c r="AA38" s="96"/>
      <c r="AB38" s="97"/>
      <c r="AC38" s="98"/>
      <c r="AD38" s="97"/>
      <c r="AE38" s="99"/>
      <c r="AF38" s="100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2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2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3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4"/>
    </row>
    <row r="39" spans="1:87" s="105" customFormat="1" ht="16.5" customHeight="1">
      <c r="A39"/>
      <c r="B39" s="106">
        <v>36</v>
      </c>
      <c r="C39" s="139"/>
      <c r="D39" s="108"/>
      <c r="E39" s="108"/>
      <c r="F39" s="10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12"/>
      <c r="W39" s="113"/>
      <c r="X39" s="114"/>
      <c r="Y39" s="114"/>
      <c r="Z39" s="115"/>
      <c r="AA39" s="115"/>
      <c r="AB39" s="116"/>
      <c r="AC39" s="117"/>
      <c r="AD39" s="116"/>
      <c r="AE39" s="118"/>
      <c r="AF39" s="100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2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3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4"/>
    </row>
    <row r="40" spans="1:87" s="105" customFormat="1" ht="16.5" customHeight="1">
      <c r="A40"/>
      <c r="B40" s="87">
        <v>37</v>
      </c>
      <c r="C40" s="138"/>
      <c r="D40" s="89"/>
      <c r="E40" s="89"/>
      <c r="F40" s="89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3"/>
      <c r="W40" s="94"/>
      <c r="X40" s="95"/>
      <c r="Y40" s="95"/>
      <c r="Z40" s="96"/>
      <c r="AA40" s="96"/>
      <c r="AB40" s="97"/>
      <c r="AC40" s="98"/>
      <c r="AD40" s="97"/>
      <c r="AE40" s="99"/>
      <c r="AF40" s="100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2"/>
      <c r="BD40" s="101"/>
      <c r="BE40" s="101"/>
      <c r="BF40" s="101"/>
      <c r="BG40" s="101"/>
      <c r="BH40" s="101"/>
      <c r="BI40" s="101"/>
      <c r="BJ40" s="101"/>
      <c r="BK40" s="101"/>
      <c r="BL40" s="101"/>
      <c r="BM40" s="102"/>
      <c r="BN40" s="103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4"/>
    </row>
    <row r="41" spans="1:87" s="105" customFormat="1" ht="16.5" customHeight="1">
      <c r="A41"/>
      <c r="B41" s="106">
        <v>38</v>
      </c>
      <c r="C41" s="139"/>
      <c r="D41" s="108"/>
      <c r="E41" s="108"/>
      <c r="F41" s="108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12"/>
      <c r="W41" s="113"/>
      <c r="X41" s="114"/>
      <c r="Y41" s="114"/>
      <c r="Z41" s="115"/>
      <c r="AA41" s="115"/>
      <c r="AB41" s="116"/>
      <c r="AC41" s="117"/>
      <c r="AD41" s="116"/>
      <c r="AE41" s="118"/>
      <c r="AF41" s="100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2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3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4"/>
    </row>
    <row r="42" spans="1:87" s="105" customFormat="1" ht="16.5" customHeight="1">
      <c r="A42"/>
      <c r="B42" s="87">
        <v>39</v>
      </c>
      <c r="C42" s="138"/>
      <c r="D42" s="89"/>
      <c r="E42" s="89"/>
      <c r="F42" s="89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3"/>
      <c r="W42" s="94"/>
      <c r="X42" s="95"/>
      <c r="Y42" s="95"/>
      <c r="Z42" s="96"/>
      <c r="AA42" s="96"/>
      <c r="AB42" s="97"/>
      <c r="AC42" s="98"/>
      <c r="AD42" s="97"/>
      <c r="AE42" s="99"/>
      <c r="AF42" s="100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3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4"/>
    </row>
    <row r="43" spans="1:87" s="105" customFormat="1" ht="16.5" customHeight="1">
      <c r="A43"/>
      <c r="B43" s="106">
        <v>40</v>
      </c>
      <c r="C43" s="139"/>
      <c r="D43" s="108"/>
      <c r="E43" s="108"/>
      <c r="F43" s="108"/>
      <c r="G43" s="108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12"/>
      <c r="W43" s="113"/>
      <c r="X43" s="114"/>
      <c r="Y43" s="114"/>
      <c r="Z43" s="115"/>
      <c r="AA43" s="115"/>
      <c r="AB43" s="116"/>
      <c r="AC43" s="117"/>
      <c r="AD43" s="116"/>
      <c r="AE43" s="118"/>
      <c r="AF43" s="100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D43" s="101"/>
      <c r="BE43" s="101"/>
      <c r="BF43" s="101"/>
      <c r="BG43" s="101"/>
      <c r="BH43" s="101"/>
      <c r="BI43" s="101"/>
      <c r="BJ43" s="101"/>
      <c r="BK43" s="101"/>
      <c r="BL43" s="101"/>
      <c r="BM43" s="102"/>
      <c r="BN43" s="103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4"/>
    </row>
    <row r="44" spans="1:87" s="105" customFormat="1" ht="16.5" customHeight="1">
      <c r="A44"/>
      <c r="B44" s="87">
        <v>41</v>
      </c>
      <c r="C44" s="138"/>
      <c r="D44" s="89"/>
      <c r="E44" s="89"/>
      <c r="F44" s="89"/>
      <c r="G44" s="89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3"/>
      <c r="W44" s="94"/>
      <c r="X44" s="95"/>
      <c r="Y44" s="95"/>
      <c r="Z44" s="96"/>
      <c r="AA44" s="96"/>
      <c r="AB44" s="97"/>
      <c r="AC44" s="98"/>
      <c r="AD44" s="97"/>
      <c r="AE44" s="99"/>
      <c r="AF44" s="100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2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3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4"/>
    </row>
    <row r="45" spans="1:87" s="105" customFormat="1" ht="16.5" customHeight="1">
      <c r="A45"/>
      <c r="B45" s="106">
        <v>42</v>
      </c>
      <c r="C45" s="139"/>
      <c r="D45" s="108"/>
      <c r="E45" s="108"/>
      <c r="F45" s="108"/>
      <c r="G45" s="108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12"/>
      <c r="W45" s="113"/>
      <c r="X45" s="114"/>
      <c r="Y45" s="114"/>
      <c r="Z45" s="115"/>
      <c r="AA45" s="115"/>
      <c r="AB45" s="116"/>
      <c r="AC45" s="117"/>
      <c r="AD45" s="116"/>
      <c r="AE45" s="118"/>
      <c r="AF45" s="100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2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3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4"/>
    </row>
    <row r="46" spans="1:87" s="105" customFormat="1" ht="16.5" customHeight="1">
      <c r="A46"/>
      <c r="B46" s="87">
        <v>43</v>
      </c>
      <c r="C46" s="138"/>
      <c r="D46" s="89"/>
      <c r="E46" s="89"/>
      <c r="F46" s="89"/>
      <c r="G46" s="89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3"/>
      <c r="W46" s="94"/>
      <c r="X46" s="95"/>
      <c r="Y46" s="95"/>
      <c r="Z46" s="96"/>
      <c r="AA46" s="96"/>
      <c r="AB46" s="97"/>
      <c r="AC46" s="98"/>
      <c r="AD46" s="97"/>
      <c r="AE46" s="99"/>
      <c r="AF46" s="100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2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101"/>
      <c r="BE46" s="101"/>
      <c r="BF46" s="101"/>
      <c r="BG46" s="101"/>
      <c r="BH46" s="101"/>
      <c r="BI46" s="101"/>
      <c r="BJ46" s="101"/>
      <c r="BK46" s="101"/>
      <c r="BL46" s="101"/>
      <c r="BM46" s="102"/>
      <c r="BN46" s="103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4"/>
    </row>
    <row r="47" spans="1:87" s="105" customFormat="1" ht="16.5" customHeight="1">
      <c r="A47"/>
      <c r="B47" s="106">
        <v>44</v>
      </c>
      <c r="C47" s="139"/>
      <c r="D47" s="108"/>
      <c r="E47" s="108"/>
      <c r="F47" s="108"/>
      <c r="G47" s="108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12"/>
      <c r="W47" s="113"/>
      <c r="X47" s="114"/>
      <c r="Y47" s="114"/>
      <c r="Z47" s="115"/>
      <c r="AA47" s="115"/>
      <c r="AB47" s="116"/>
      <c r="AC47" s="117"/>
      <c r="AD47" s="116"/>
      <c r="AE47" s="118"/>
      <c r="AF47" s="100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2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3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4"/>
    </row>
    <row r="48" spans="1:87" s="105" customFormat="1" ht="16.5" customHeight="1">
      <c r="A48"/>
      <c r="B48" s="87">
        <v>45</v>
      </c>
      <c r="C48" s="138"/>
      <c r="D48" s="89"/>
      <c r="E48" s="89"/>
      <c r="F48" s="89"/>
      <c r="G48" s="89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3"/>
      <c r="W48" s="94"/>
      <c r="X48" s="95"/>
      <c r="Y48" s="95"/>
      <c r="Z48" s="96"/>
      <c r="AA48" s="96"/>
      <c r="AB48" s="97"/>
      <c r="AC48" s="98"/>
      <c r="AD48" s="97"/>
      <c r="AE48" s="99"/>
      <c r="AF48" s="100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2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3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4"/>
    </row>
    <row r="49" spans="1:87" s="105" customFormat="1" ht="16.5" customHeight="1">
      <c r="A49"/>
      <c r="B49" s="106">
        <v>46</v>
      </c>
      <c r="C49" s="139"/>
      <c r="D49" s="108"/>
      <c r="E49" s="108"/>
      <c r="F49" s="108"/>
      <c r="G49" s="108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12"/>
      <c r="W49" s="113"/>
      <c r="X49" s="114"/>
      <c r="Y49" s="114"/>
      <c r="Z49" s="115"/>
      <c r="AA49" s="115"/>
      <c r="AB49" s="116"/>
      <c r="AC49" s="117"/>
      <c r="AD49" s="116"/>
      <c r="AE49" s="118"/>
      <c r="AF49" s="100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2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2"/>
      <c r="BD49" s="101"/>
      <c r="BE49" s="101"/>
      <c r="BF49" s="101"/>
      <c r="BG49" s="101"/>
      <c r="BH49" s="101"/>
      <c r="BI49" s="101"/>
      <c r="BJ49" s="101"/>
      <c r="BK49" s="101"/>
      <c r="BL49" s="101"/>
      <c r="BM49" s="102"/>
      <c r="BN49" s="103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4"/>
    </row>
    <row r="50" spans="1:87" s="105" customFormat="1" ht="16.5" customHeight="1">
      <c r="A50"/>
      <c r="B50" s="87">
        <v>47</v>
      </c>
      <c r="C50" s="138"/>
      <c r="D50" s="89"/>
      <c r="E50" s="89"/>
      <c r="F50" s="89"/>
      <c r="G50" s="89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3"/>
      <c r="W50" s="94"/>
      <c r="X50" s="95"/>
      <c r="Y50" s="95"/>
      <c r="Z50" s="96"/>
      <c r="AA50" s="96"/>
      <c r="AB50" s="97"/>
      <c r="AC50" s="98"/>
      <c r="AD50" s="97"/>
      <c r="AE50" s="99"/>
      <c r="AF50" s="100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2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3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4"/>
    </row>
    <row r="51" spans="1:87" s="105" customFormat="1" ht="16.5" customHeight="1">
      <c r="A51"/>
      <c r="B51" s="106">
        <v>48</v>
      </c>
      <c r="C51" s="139"/>
      <c r="D51" s="108"/>
      <c r="E51" s="108"/>
      <c r="F51" s="108"/>
      <c r="G51" s="108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12"/>
      <c r="W51" s="113"/>
      <c r="X51" s="114"/>
      <c r="Y51" s="114"/>
      <c r="Z51" s="115"/>
      <c r="AA51" s="115"/>
      <c r="AB51" s="116"/>
      <c r="AC51" s="117"/>
      <c r="AD51" s="116"/>
      <c r="AE51" s="118"/>
      <c r="AF51" s="100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2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3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4"/>
    </row>
    <row r="52" spans="1:87" s="105" customFormat="1" ht="16.5" customHeight="1">
      <c r="A52"/>
      <c r="B52" s="87">
        <v>49</v>
      </c>
      <c r="C52" s="138"/>
      <c r="D52" s="89"/>
      <c r="E52" s="89"/>
      <c r="F52" s="89"/>
      <c r="G52" s="89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3"/>
      <c r="W52" s="94"/>
      <c r="X52" s="95"/>
      <c r="Y52" s="95"/>
      <c r="Z52" s="96"/>
      <c r="AA52" s="96"/>
      <c r="AB52" s="97"/>
      <c r="AC52" s="98"/>
      <c r="AD52" s="97"/>
      <c r="AE52" s="99"/>
      <c r="AF52" s="100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2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4"/>
    </row>
    <row r="53" spans="1:87" s="105" customFormat="1" ht="16.5" customHeight="1">
      <c r="A53"/>
      <c r="B53" s="106">
        <v>50</v>
      </c>
      <c r="C53" s="139"/>
      <c r="D53" s="108"/>
      <c r="E53" s="108"/>
      <c r="F53" s="108"/>
      <c r="G53" s="108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12"/>
      <c r="W53" s="113"/>
      <c r="X53" s="114"/>
      <c r="Y53" s="114"/>
      <c r="Z53" s="115"/>
      <c r="AA53" s="115"/>
      <c r="AB53" s="116"/>
      <c r="AC53" s="117"/>
      <c r="AD53" s="116"/>
      <c r="AE53" s="118"/>
      <c r="AF53" s="100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2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3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4"/>
    </row>
    <row r="54" spans="1:87" s="105" customFormat="1" ht="16.5" customHeight="1">
      <c r="A54"/>
      <c r="B54" s="87">
        <v>51</v>
      </c>
      <c r="C54" s="138"/>
      <c r="D54" s="89"/>
      <c r="E54" s="89"/>
      <c r="F54" s="89"/>
      <c r="G54" s="89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3"/>
      <c r="W54" s="94"/>
      <c r="X54" s="95"/>
      <c r="Y54" s="95"/>
      <c r="Z54" s="96"/>
      <c r="AA54" s="96"/>
      <c r="AB54" s="97"/>
      <c r="AC54" s="98"/>
      <c r="AD54" s="97"/>
      <c r="AE54" s="99"/>
      <c r="AF54" s="100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2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3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4"/>
    </row>
    <row r="55" spans="1:87" s="105" customFormat="1" ht="16.5" customHeight="1">
      <c r="A55"/>
      <c r="B55" s="106">
        <v>52</v>
      </c>
      <c r="C55" s="139"/>
      <c r="D55" s="108"/>
      <c r="E55" s="108"/>
      <c r="F55" s="108"/>
      <c r="G55" s="108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12"/>
      <c r="W55" s="113"/>
      <c r="X55" s="114"/>
      <c r="Y55" s="114"/>
      <c r="Z55" s="115"/>
      <c r="AA55" s="115"/>
      <c r="AB55" s="116"/>
      <c r="AC55" s="117"/>
      <c r="AD55" s="116"/>
      <c r="AE55" s="118"/>
      <c r="AF55" s="100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2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3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4"/>
    </row>
    <row r="56" spans="1:87" s="105" customFormat="1" ht="16.5" customHeight="1">
      <c r="A56"/>
      <c r="B56" s="87">
        <v>53</v>
      </c>
      <c r="C56" s="138"/>
      <c r="D56" s="89"/>
      <c r="E56" s="89"/>
      <c r="F56" s="89"/>
      <c r="G56" s="89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3"/>
      <c r="W56" s="94"/>
      <c r="X56" s="95"/>
      <c r="Y56" s="95"/>
      <c r="Z56" s="96"/>
      <c r="AA56" s="96"/>
      <c r="AB56" s="97"/>
      <c r="AC56" s="98"/>
      <c r="AD56" s="97"/>
      <c r="AE56" s="99"/>
      <c r="AF56" s="100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2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3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4"/>
    </row>
    <row r="57" spans="1:87" s="105" customFormat="1" ht="16.5" customHeight="1">
      <c r="A57"/>
      <c r="B57" s="106">
        <v>54</v>
      </c>
      <c r="C57" s="139"/>
      <c r="D57" s="108"/>
      <c r="E57" s="108"/>
      <c r="F57" s="108"/>
      <c r="G57" s="108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12"/>
      <c r="W57" s="113"/>
      <c r="X57" s="114"/>
      <c r="Y57" s="114"/>
      <c r="Z57" s="115"/>
      <c r="AA57" s="115"/>
      <c r="AB57" s="116"/>
      <c r="AC57" s="117"/>
      <c r="AD57" s="116"/>
      <c r="AE57" s="118"/>
      <c r="AF57" s="100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2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2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3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4"/>
    </row>
    <row r="58" spans="1:87" s="105" customFormat="1" ht="16.5" customHeight="1">
      <c r="A58"/>
      <c r="B58" s="87">
        <v>55</v>
      </c>
      <c r="C58" s="138"/>
      <c r="D58" s="89"/>
      <c r="E58" s="89"/>
      <c r="F58" s="89"/>
      <c r="G58" s="89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3"/>
      <c r="W58" s="94"/>
      <c r="X58" s="95"/>
      <c r="Y58" s="95"/>
      <c r="Z58" s="96"/>
      <c r="AA58" s="96"/>
      <c r="AB58" s="97"/>
      <c r="AC58" s="98"/>
      <c r="AD58" s="97"/>
      <c r="AE58" s="99"/>
      <c r="AF58" s="100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2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3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4"/>
    </row>
    <row r="59" spans="1:87" s="105" customFormat="1" ht="16.5" customHeight="1">
      <c r="A59"/>
      <c r="B59" s="106">
        <v>56</v>
      </c>
      <c r="C59" s="139"/>
      <c r="D59" s="108"/>
      <c r="E59" s="108"/>
      <c r="F59" s="108"/>
      <c r="G59" s="108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12"/>
      <c r="W59" s="113"/>
      <c r="X59" s="114"/>
      <c r="Y59" s="114"/>
      <c r="Z59" s="115"/>
      <c r="AA59" s="115"/>
      <c r="AB59" s="116"/>
      <c r="AC59" s="117"/>
      <c r="AD59" s="116"/>
      <c r="AE59" s="118"/>
      <c r="AF59" s="100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2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3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4"/>
    </row>
    <row r="60" spans="1:87" s="105" customFormat="1" ht="16.5" customHeight="1">
      <c r="A60"/>
      <c r="B60" s="87">
        <v>57</v>
      </c>
      <c r="C60" s="138"/>
      <c r="D60" s="89"/>
      <c r="E60" s="89"/>
      <c r="F60" s="89"/>
      <c r="G60" s="89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3"/>
      <c r="W60" s="94"/>
      <c r="X60" s="95"/>
      <c r="Y60" s="95"/>
      <c r="Z60" s="96"/>
      <c r="AA60" s="96"/>
      <c r="AB60" s="97"/>
      <c r="AC60" s="98"/>
      <c r="AD60" s="97"/>
      <c r="AE60" s="99"/>
      <c r="AF60" s="100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2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3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4"/>
    </row>
    <row r="61" spans="1:87" s="105" customFormat="1" ht="16.5" customHeight="1">
      <c r="A61"/>
      <c r="B61" s="106">
        <v>58</v>
      </c>
      <c r="C61" s="139"/>
      <c r="D61" s="108"/>
      <c r="E61" s="108"/>
      <c r="F61" s="108"/>
      <c r="G61" s="108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12"/>
      <c r="W61" s="113"/>
      <c r="X61" s="114"/>
      <c r="Y61" s="114"/>
      <c r="Z61" s="115"/>
      <c r="AA61" s="115"/>
      <c r="AB61" s="116"/>
      <c r="AC61" s="117"/>
      <c r="AD61" s="116"/>
      <c r="AE61" s="118"/>
      <c r="AF61" s="100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2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3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4"/>
    </row>
    <row r="62" spans="1:87" s="105" customFormat="1" ht="16.5" customHeight="1">
      <c r="A62"/>
      <c r="B62" s="87">
        <v>59</v>
      </c>
      <c r="C62" s="138"/>
      <c r="D62" s="89"/>
      <c r="E62" s="89"/>
      <c r="F62" s="89"/>
      <c r="G62" s="89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3"/>
      <c r="W62" s="94"/>
      <c r="X62" s="95"/>
      <c r="Y62" s="95"/>
      <c r="Z62" s="96"/>
      <c r="AA62" s="96"/>
      <c r="AB62" s="97"/>
      <c r="AC62" s="98"/>
      <c r="AD62" s="97"/>
      <c r="AE62" s="99"/>
      <c r="AF62" s="100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2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3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4"/>
    </row>
    <row r="63" spans="1:87" s="105" customFormat="1" ht="16.5" customHeight="1">
      <c r="A63"/>
      <c r="B63" s="106">
        <v>60</v>
      </c>
      <c r="C63" s="139"/>
      <c r="D63" s="108"/>
      <c r="E63" s="108"/>
      <c r="F63" s="108"/>
      <c r="G63" s="108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12"/>
      <c r="W63" s="113"/>
      <c r="X63" s="114"/>
      <c r="Y63" s="114"/>
      <c r="Z63" s="115"/>
      <c r="AA63" s="115"/>
      <c r="AB63" s="116"/>
      <c r="AC63" s="117"/>
      <c r="AD63" s="116"/>
      <c r="AE63" s="118"/>
      <c r="AF63" s="100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2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3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4"/>
    </row>
    <row r="64" spans="8:27" ht="12.75"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22"/>
      <c r="W64" s="123"/>
      <c r="X64" s="119"/>
      <c r="Y64" s="119"/>
      <c r="Z64" s="119"/>
      <c r="AA64" s="119"/>
    </row>
    <row r="65" spans="1:73" ht="12.75">
      <c r="A65" s="124"/>
      <c r="C65" s="124"/>
      <c r="D65" s="125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9"/>
      <c r="Y65" s="130"/>
      <c r="Z65" s="130"/>
      <c r="AA65" s="130"/>
      <c r="AG65" s="131"/>
      <c r="AH65" s="131"/>
      <c r="AJ65" s="131"/>
      <c r="AL65" s="132"/>
      <c r="AM65" s="132"/>
      <c r="AN65" s="132"/>
      <c r="AO65" s="132"/>
      <c r="AP65" s="132"/>
      <c r="AR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I65" s="132"/>
      <c r="BJ65" s="132"/>
      <c r="BK65" s="132"/>
      <c r="BL65" s="132"/>
      <c r="BM65" s="132"/>
      <c r="BP65" s="132"/>
      <c r="BQ65" s="132"/>
      <c r="BR65" s="132"/>
      <c r="BS65" s="132"/>
      <c r="BT65" s="132"/>
      <c r="BU65" s="132"/>
    </row>
    <row r="66" spans="3:73" ht="12.75">
      <c r="C66" s="124"/>
      <c r="X66" s="133"/>
      <c r="AG66" s="131"/>
      <c r="AH66" s="131"/>
      <c r="AI66" s="134"/>
      <c r="AJ66" s="131"/>
      <c r="AK66" s="134"/>
      <c r="AL66" s="134"/>
      <c r="AM66" s="134"/>
      <c r="AN66" s="134"/>
      <c r="AO66" s="135"/>
      <c r="AP66" s="135"/>
      <c r="AQ66" s="134"/>
      <c r="AR66" s="135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5"/>
      <c r="BD66" s="135"/>
      <c r="BE66" s="135"/>
      <c r="BF66" s="135"/>
      <c r="BG66" s="135"/>
      <c r="BH66" s="134"/>
      <c r="BI66" s="134"/>
      <c r="BJ66" s="134"/>
      <c r="BK66" s="135"/>
      <c r="BL66" s="135"/>
      <c r="BM66" s="135"/>
      <c r="BN66" s="134"/>
      <c r="BO66" s="134"/>
      <c r="BP66" s="134"/>
      <c r="BQ66" s="134"/>
      <c r="BR66" s="135"/>
      <c r="BS66" s="135"/>
      <c r="BT66" s="135"/>
      <c r="BU66" s="135"/>
    </row>
    <row r="67" spans="22:24" ht="12.75">
      <c r="V67" s="136"/>
      <c r="W67" s="136"/>
      <c r="X67" s="136"/>
    </row>
    <row r="68" ht="12.75">
      <c r="W68"/>
    </row>
    <row r="69" spans="22:24" ht="12.75">
      <c r="V69" s="136"/>
      <c r="W69" s="136"/>
      <c r="X69" s="136"/>
    </row>
  </sheetData>
  <sheetProtection selectLockedCells="1" selectUnlockedCells="1"/>
  <mergeCells count="24">
    <mergeCell ref="B1:E1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O2:O3"/>
    <mergeCell ref="P2:P3"/>
    <mergeCell ref="S2:S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</mergeCells>
  <conditionalFormatting sqref="BM64">
    <cfRule type="cellIs" priority="1" dxfId="1" operator="equal" stopIfTrue="1">
      <formula>Calendário!$K$5</formula>
    </cfRule>
  </conditionalFormatting>
  <conditionalFormatting sqref="BM67:BN65535 BN65">
    <cfRule type="cellIs" priority="2" dxfId="1" operator="equal" stopIfTrue="1">
      <formula>Calendário!$K$5</formula>
    </cfRule>
  </conditionalFormatting>
  <conditionalFormatting sqref="BM4:BM63">
    <cfRule type="cellIs" priority="3" dxfId="7" operator="greaterThan" stopIfTrue="1">
      <formula>0</formula>
    </cfRule>
  </conditionalFormatting>
  <conditionalFormatting sqref="BN4:BN63">
    <cfRule type="cellIs" priority="4" dxfId="7" operator="greaterThan" stopIfTrue="1">
      <formula>0</formula>
    </cfRule>
  </conditionalFormatting>
  <conditionalFormatting sqref="AF4:AF63">
    <cfRule type="cellIs" priority="5" dxfId="1" operator="equal" stopIfTrue="1">
      <formula>Calendário!$K$5</formula>
    </cfRule>
  </conditionalFormatting>
  <conditionalFormatting sqref="AG64:AH64 AJ64 AL64:AP64 AR64 AT64:BC64">
    <cfRule type="cellIs" priority="6" dxfId="1" operator="equal" stopIfTrue="1">
      <formula>Calendário!$K$5</formula>
    </cfRule>
  </conditionalFormatting>
  <conditionalFormatting sqref="AG67:BC65535 AI65 AK65 AQ65 AS65">
    <cfRule type="cellIs" priority="7" dxfId="1" operator="equal" stopIfTrue="1">
      <formula>Calendário!$K$5</formula>
    </cfRule>
  </conditionalFormatting>
  <conditionalFormatting sqref="AG4:BA63 BC4:BC63">
    <cfRule type="cellIs" priority="8" dxfId="7" operator="greaterThan" stopIfTrue="1">
      <formula>0</formula>
    </cfRule>
  </conditionalFormatting>
  <conditionalFormatting sqref="BB4:BB63">
    <cfRule type="cellIs" priority="9" dxfId="7" operator="greaterThan" stopIfTrue="1">
      <formula>0</formula>
    </cfRule>
  </conditionalFormatting>
  <conditionalFormatting sqref="II64:IV65536">
    <cfRule type="cellIs" priority="10" dxfId="1" operator="equal" stopIfTrue="1">
      <formula>Calendário!$K$5</formula>
    </cfRule>
  </conditionalFormatting>
  <conditionalFormatting sqref="V68:X68">
    <cfRule type="cellIs" priority="11" dxfId="1" operator="equal" stopIfTrue="1">
      <formula>Calendário!$K$5</formula>
    </cfRule>
  </conditionalFormatting>
  <conditionalFormatting sqref="X66">
    <cfRule type="cellIs" priority="12" dxfId="1" operator="equal" stopIfTrue="1">
      <formula>Calendário!$K$5</formula>
    </cfRule>
  </conditionalFormatting>
  <conditionalFormatting sqref="D64">
    <cfRule type="cellIs" priority="13" dxfId="1" operator="equal" stopIfTrue="1">
      <formula>Calendário!$K$5</formula>
    </cfRule>
  </conditionalFormatting>
  <conditionalFormatting sqref="A1:A64 B1:B63 C1:D3 C64 D4:G63 E1:G1 AC4:AC63 BD64:BG64 BI64:BL64 BP64:BU64">
    <cfRule type="cellIs" priority="14" dxfId="1" operator="equal" stopIfTrue="1">
      <formula>Calendário!$K$5</formula>
    </cfRule>
  </conditionalFormatting>
  <conditionalFormatting sqref="BY2 CB2">
    <cfRule type="cellIs" priority="15" dxfId="1" operator="equal" stopIfTrue="1">
      <formula>Calendário!$K$5</formula>
    </cfRule>
  </conditionalFormatting>
  <conditionalFormatting sqref="A65:U65535 V65:W67 V69:AB65535 X65:AA65 X67 Y66:AA67 AB65:AB67 AC65:AF65535 BD67:BL65535 BH65 BO65 BO67:BU65535 BV65:IH65535">
    <cfRule type="cellIs" priority="16" dxfId="1" operator="equal" stopIfTrue="1">
      <formula>Calendário!$K$5</formula>
    </cfRule>
  </conditionalFormatting>
  <conditionalFormatting sqref="X4:AA63 AE4:AE63">
    <cfRule type="cellIs" priority="17" dxfId="2" operator="lessThanOrEqual" stopIfTrue="1">
      <formula>5.9</formula>
    </cfRule>
  </conditionalFormatting>
  <conditionalFormatting sqref="W4:W63">
    <cfRule type="cellIs" priority="18" dxfId="3" operator="between" stopIfTrue="1">
      <formula>25</formula>
      <formula>49</formula>
    </cfRule>
    <cfRule type="cellIs" priority="19" dxfId="2" operator="greaterThanOrEqual" stopIfTrue="1">
      <formula>50</formula>
    </cfRule>
    <cfRule type="cellIs" priority="20" dxfId="4" operator="between" stopIfTrue="1">
      <formula>16</formula>
      <formula>24</formula>
    </cfRule>
  </conditionalFormatting>
  <conditionalFormatting sqref="AB4:AB63 AD4:AD63">
    <cfRule type="cellIs" priority="21" dxfId="2" operator="equal" stopIfTrue="1">
      <formula>"RF"</formula>
    </cfRule>
    <cfRule type="cellIs" priority="22" dxfId="5" operator="equal" stopIfTrue="1">
      <formula>"EE"</formula>
    </cfRule>
    <cfRule type="cellIs" priority="23" dxfId="6" operator="equal" stopIfTrue="1">
      <formula>"A"</formula>
    </cfRule>
  </conditionalFormatting>
  <conditionalFormatting sqref="BD4:BL63 BO4:CH63">
    <cfRule type="cellIs" priority="24" dxfId="7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9"/>
  <sheetViews>
    <sheetView zoomScale="65" zoomScaleNormal="65" workbookViewId="0" topLeftCell="A2">
      <pane ySplit="1590" topLeftCell="A1" activePane="bottomLeft" state="split"/>
      <selection pane="topLeft" activeCell="A2" sqref="A2"/>
      <selection pane="bottomLeft" activeCell="C4" sqref="C4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6.421875" style="0" customWidth="1"/>
    <col min="5" max="5" width="5.28125" style="0" customWidth="1"/>
    <col min="6" max="7" width="0" style="0" hidden="1" customWidth="1"/>
    <col min="8" max="8" width="5.57421875" style="0" customWidth="1"/>
    <col min="9" max="10" width="0" style="0" hidden="1" customWidth="1"/>
    <col min="11" max="11" width="4.00390625" style="0" customWidth="1"/>
    <col min="12" max="12" width="5.57421875" style="0" customWidth="1"/>
    <col min="13" max="14" width="0" style="0" hidden="1" customWidth="1"/>
    <col min="15" max="15" width="6.421875" style="0" customWidth="1"/>
    <col min="16" max="16" width="5.57421875" style="0" customWidth="1"/>
    <col min="17" max="18" width="0" style="0" hidden="1" customWidth="1"/>
    <col min="19" max="19" width="5.57421875" style="0" customWidth="1"/>
    <col min="20" max="20" width="0" style="0" hidden="1" customWidth="1"/>
    <col min="21" max="21" width="0" style="71" hidden="1" customWidth="1"/>
    <col min="22" max="22" width="4.00390625" style="0" customWidth="1"/>
    <col min="23" max="23" width="4.00390625" style="73" customWidth="1"/>
    <col min="24" max="25" width="6.28125" style="0" customWidth="1"/>
    <col min="26" max="27" width="4.00390625" style="0" customWidth="1"/>
    <col min="28" max="28" width="6.28125" style="0" customWidth="1"/>
    <col min="29" max="29" width="5.57421875" style="140" customWidth="1"/>
    <col min="30" max="30" width="6.28125" style="0" customWidth="1"/>
    <col min="31" max="31" width="6.28125" style="74" customWidth="1"/>
    <col min="32" max="32" width="11.57421875" style="0" customWidth="1"/>
    <col min="33" max="87" width="4.00390625" style="0" customWidth="1"/>
    <col min="88" max="16384" width="11.57421875" style="0" customWidth="1"/>
  </cols>
  <sheetData>
    <row r="1" spans="1:87" s="83" customFormat="1" ht="48" customHeight="1">
      <c r="A1" s="75"/>
      <c r="B1" s="76" t="s">
        <v>52</v>
      </c>
      <c r="C1" s="76"/>
      <c r="D1" s="76"/>
      <c r="E1" s="76"/>
      <c r="F1" s="76"/>
      <c r="G1" s="76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>
        <v>10</v>
      </c>
      <c r="U1" s="78"/>
      <c r="V1" s="77"/>
      <c r="W1" s="77">
        <f>Calendário!I27</f>
        <v>72</v>
      </c>
      <c r="X1" s="77" t="s">
        <v>53</v>
      </c>
      <c r="Y1" s="77"/>
      <c r="Z1" s="77"/>
      <c r="AA1" s="77"/>
      <c r="AB1" s="77"/>
      <c r="AC1" s="141"/>
      <c r="AD1" s="77"/>
      <c r="AE1" s="80"/>
      <c r="AF1" s="77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</row>
    <row r="2" spans="1:87" s="85" customFormat="1" ht="50.25" customHeight="1">
      <c r="A2"/>
      <c r="B2" s="76" t="s">
        <v>54</v>
      </c>
      <c r="C2" s="76" t="s">
        <v>55</v>
      </c>
      <c r="D2" s="76" t="s">
        <v>56</v>
      </c>
      <c r="E2" s="77" t="s">
        <v>57</v>
      </c>
      <c r="F2" s="77" t="s">
        <v>13</v>
      </c>
      <c r="G2" s="77" t="s">
        <v>58</v>
      </c>
      <c r="H2" s="77" t="s">
        <v>59</v>
      </c>
      <c r="I2" s="77"/>
      <c r="J2" s="77"/>
      <c r="K2" s="77" t="s">
        <v>60</v>
      </c>
      <c r="L2" s="77" t="s">
        <v>61</v>
      </c>
      <c r="M2" s="77"/>
      <c r="N2" s="77"/>
      <c r="O2" s="77" t="s">
        <v>62</v>
      </c>
      <c r="P2" s="77" t="s">
        <v>61</v>
      </c>
      <c r="Q2" s="77"/>
      <c r="R2" s="77"/>
      <c r="S2" s="77" t="s">
        <v>63</v>
      </c>
      <c r="T2" s="77"/>
      <c r="U2" s="78"/>
      <c r="V2" s="77" t="s">
        <v>64</v>
      </c>
      <c r="W2" s="77" t="s">
        <v>65</v>
      </c>
      <c r="X2" s="77" t="s">
        <v>66</v>
      </c>
      <c r="Y2" s="77" t="s">
        <v>67</v>
      </c>
      <c r="Z2" s="77" t="s">
        <v>68</v>
      </c>
      <c r="AA2" s="77" t="s">
        <v>69</v>
      </c>
      <c r="AB2" s="77" t="s">
        <v>70</v>
      </c>
      <c r="AC2" s="141" t="s">
        <v>71</v>
      </c>
      <c r="AD2" s="77" t="s">
        <v>72</v>
      </c>
      <c r="AE2" s="80" t="s">
        <v>73</v>
      </c>
      <c r="AF2" s="77"/>
      <c r="AG2" s="84" t="s">
        <v>32</v>
      </c>
      <c r="AH2" s="84" t="s">
        <v>33</v>
      </c>
      <c r="AI2" s="84" t="s">
        <v>32</v>
      </c>
      <c r="AJ2" s="84" t="s">
        <v>33</v>
      </c>
      <c r="AK2" s="84" t="s">
        <v>32</v>
      </c>
      <c r="AL2" s="84" t="s">
        <v>32</v>
      </c>
      <c r="AM2" s="84" t="s">
        <v>33</v>
      </c>
      <c r="AN2" s="84" t="s">
        <v>32</v>
      </c>
      <c r="AO2" s="84" t="s">
        <v>33</v>
      </c>
      <c r="AP2" s="84" t="s">
        <v>32</v>
      </c>
      <c r="AQ2" s="84" t="s">
        <v>33</v>
      </c>
      <c r="AR2" s="84" t="s">
        <v>32</v>
      </c>
      <c r="AS2" s="84" t="s">
        <v>33</v>
      </c>
      <c r="AT2" s="84" t="s">
        <v>32</v>
      </c>
      <c r="AU2" s="84" t="s">
        <v>33</v>
      </c>
      <c r="AV2" s="84" t="s">
        <v>32</v>
      </c>
      <c r="AW2" s="84" t="s">
        <v>33</v>
      </c>
      <c r="AX2" s="84" t="s">
        <v>32</v>
      </c>
      <c r="AY2" s="84" t="s">
        <v>33</v>
      </c>
      <c r="AZ2" s="84" t="s">
        <v>32</v>
      </c>
      <c r="BA2" s="84" t="s">
        <v>33</v>
      </c>
      <c r="BB2" s="84" t="s">
        <v>32</v>
      </c>
      <c r="BC2" s="84" t="s">
        <v>32</v>
      </c>
      <c r="BD2" s="84" t="s">
        <v>33</v>
      </c>
      <c r="BE2" s="84" t="s">
        <v>32</v>
      </c>
      <c r="BF2" s="84" t="s">
        <v>33</v>
      </c>
      <c r="BG2" s="84" t="s">
        <v>32</v>
      </c>
      <c r="BH2" s="84" t="s">
        <v>33</v>
      </c>
      <c r="BI2" s="84" t="s">
        <v>32</v>
      </c>
      <c r="BJ2" s="84" t="s">
        <v>33</v>
      </c>
      <c r="BK2" s="84" t="s">
        <v>32</v>
      </c>
      <c r="BL2" s="84" t="s">
        <v>33</v>
      </c>
      <c r="BM2" s="84" t="s">
        <v>32</v>
      </c>
      <c r="BN2" s="84" t="s">
        <v>32</v>
      </c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77"/>
      <c r="BZ2" s="84"/>
      <c r="CA2" s="84"/>
      <c r="CB2" s="77"/>
      <c r="CC2" s="84"/>
      <c r="CD2" s="84"/>
      <c r="CE2" s="84"/>
      <c r="CF2" s="84"/>
      <c r="CG2" s="84"/>
      <c r="CH2" s="84"/>
      <c r="CI2" s="84"/>
    </row>
    <row r="3" spans="1:87" s="85" customFormat="1" ht="63.75" customHeight="1">
      <c r="A3"/>
      <c r="B3" s="76"/>
      <c r="C3" s="76"/>
      <c r="D3" s="76"/>
      <c r="E3" s="77"/>
      <c r="F3" s="77"/>
      <c r="G3" s="77"/>
      <c r="H3" s="77" t="s">
        <v>76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9"/>
      <c r="V3" s="77"/>
      <c r="W3" s="77"/>
      <c r="X3" s="77"/>
      <c r="Y3" s="77"/>
      <c r="Z3" s="77" t="s">
        <v>68</v>
      </c>
      <c r="AA3" s="77" t="s">
        <v>69</v>
      </c>
      <c r="AB3" s="77"/>
      <c r="AC3" s="141"/>
      <c r="AD3" s="77"/>
      <c r="AE3" s="80"/>
      <c r="AF3" s="77"/>
      <c r="AG3" s="84">
        <v>43173</v>
      </c>
      <c r="AH3" s="84">
        <v>43175</v>
      </c>
      <c r="AI3" s="84">
        <v>43180</v>
      </c>
      <c r="AJ3" s="84">
        <v>43182</v>
      </c>
      <c r="AK3" s="137">
        <v>43187</v>
      </c>
      <c r="AL3" s="84">
        <v>43194</v>
      </c>
      <c r="AM3" s="84">
        <v>43196</v>
      </c>
      <c r="AN3" s="84">
        <v>43201</v>
      </c>
      <c r="AO3" s="84">
        <v>43203</v>
      </c>
      <c r="AP3" s="84">
        <v>43208</v>
      </c>
      <c r="AQ3" s="84">
        <v>43210</v>
      </c>
      <c r="AR3" s="84">
        <v>43215</v>
      </c>
      <c r="AS3" s="84">
        <v>43217</v>
      </c>
      <c r="AT3" s="84">
        <v>43222</v>
      </c>
      <c r="AU3" s="84">
        <v>43224</v>
      </c>
      <c r="AV3" s="84">
        <v>43229</v>
      </c>
      <c r="AW3" s="84">
        <v>43231</v>
      </c>
      <c r="AX3" s="84">
        <v>43236</v>
      </c>
      <c r="AY3" s="84">
        <v>43238</v>
      </c>
      <c r="AZ3" s="84">
        <v>43243</v>
      </c>
      <c r="BA3" s="84">
        <v>43245</v>
      </c>
      <c r="BB3" s="84">
        <v>43250</v>
      </c>
      <c r="BC3" s="84">
        <v>43257</v>
      </c>
      <c r="BD3" s="84">
        <v>43259</v>
      </c>
      <c r="BE3" s="84">
        <v>43264</v>
      </c>
      <c r="BF3" s="84">
        <v>43266</v>
      </c>
      <c r="BG3" s="84">
        <v>43271</v>
      </c>
      <c r="BH3" s="84">
        <v>43273</v>
      </c>
      <c r="BI3" s="84">
        <v>43278</v>
      </c>
      <c r="BJ3" s="84">
        <v>43280</v>
      </c>
      <c r="BK3" s="84">
        <v>43285</v>
      </c>
      <c r="BL3" s="84">
        <v>43287</v>
      </c>
      <c r="BM3" s="84">
        <v>43292</v>
      </c>
      <c r="BN3" s="84">
        <v>43299</v>
      </c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6">
        <v>11</v>
      </c>
    </row>
    <row r="4" spans="1:87" s="105" customFormat="1" ht="16.5" customHeight="1">
      <c r="A4"/>
      <c r="B4" s="87">
        <v>1</v>
      </c>
      <c r="C4" s="88" t="s">
        <v>329</v>
      </c>
      <c r="D4" s="89" t="s">
        <v>330</v>
      </c>
      <c r="E4" s="89" t="s">
        <v>218</v>
      </c>
      <c r="F4" s="89">
        <v>22</v>
      </c>
      <c r="G4" s="89" t="s">
        <v>331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>
        <f>IF(S4="","",S4*10/16)</f>
        <v>0</v>
      </c>
      <c r="U4" s="91"/>
      <c r="V4" s="93">
        <f>SUM(AG4:CH4)</f>
        <v>0</v>
      </c>
      <c r="W4" s="94">
        <f>V4/W$1*100</f>
        <v>0</v>
      </c>
      <c r="X4" s="142">
        <f>SUM(H4:S4)/3</f>
        <v>0</v>
      </c>
      <c r="Y4" s="95">
        <f>X4*10</f>
        <v>0</v>
      </c>
      <c r="Z4" s="96"/>
      <c r="AA4" s="96"/>
      <c r="AB4" s="97">
        <f>IF(W4&gt;25,"RF",IF(X4&gt;5.9,"A","EE"))</f>
        <v>0</v>
      </c>
      <c r="AC4" s="143"/>
      <c r="AD4" s="97">
        <f>IF(AB4="A","A",IF(AB4="RF",AB4,IF(AB4="EE",IF(AC4="",AB4,IF(AC4&gt;5.9,"A","RNEE")))))</f>
        <v>0</v>
      </c>
      <c r="AE4" s="144">
        <f>IF(AC4="",X4,AC4)</f>
        <v>0</v>
      </c>
      <c r="AF4" s="100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2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2"/>
      <c r="BD4" s="101"/>
      <c r="BE4" s="101"/>
      <c r="BF4" s="101"/>
      <c r="BG4" s="101"/>
      <c r="BH4" s="101"/>
      <c r="BI4" s="101"/>
      <c r="BJ4" s="101"/>
      <c r="BK4" s="101"/>
      <c r="BL4" s="101"/>
      <c r="BM4" s="102"/>
      <c r="BN4" s="103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4"/>
    </row>
    <row r="5" spans="1:87" s="105" customFormat="1" ht="16.5" customHeight="1">
      <c r="A5"/>
      <c r="B5" s="106">
        <v>2</v>
      </c>
      <c r="C5" s="107" t="s">
        <v>332</v>
      </c>
      <c r="D5" s="108" t="s">
        <v>333</v>
      </c>
      <c r="E5" s="108" t="s">
        <v>218</v>
      </c>
      <c r="F5" s="108">
        <v>22</v>
      </c>
      <c r="G5" s="108" t="s">
        <v>334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45">
        <f>IF(S5="","",S5*10/16)</f>
        <v>0</v>
      </c>
      <c r="U5" s="146">
        <v>0.6972222222222222</v>
      </c>
      <c r="V5" s="147">
        <f>SUM(AG5:CH5)</f>
        <v>0</v>
      </c>
      <c r="W5" s="148">
        <f>V5/W$1*100</f>
        <v>0</v>
      </c>
      <c r="X5" s="149">
        <f>SUM(H5:S5)/3</f>
        <v>0</v>
      </c>
      <c r="Y5" s="150">
        <f>X5*10</f>
        <v>0</v>
      </c>
      <c r="Z5" s="151"/>
      <c r="AA5" s="151"/>
      <c r="AB5" s="152">
        <f>IF(W5&gt;25,"RF",IF(X5&gt;5.9,"A","EE"))</f>
        <v>0</v>
      </c>
      <c r="AC5" s="153"/>
      <c r="AD5" s="152">
        <f>IF(AB5="A","A",IF(AB5="RF",AB5,IF(AB5="EE",IF(AC5="",AB5,IF(AC5&gt;5.9,"A","RNEE")))))</f>
        <v>0</v>
      </c>
      <c r="AE5" s="154">
        <f>IF(AC5="",X5,AC5)</f>
        <v>0</v>
      </c>
      <c r="AF5" s="100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2"/>
      <c r="BD5" s="101"/>
      <c r="BE5" s="101"/>
      <c r="BF5" s="101"/>
      <c r="BG5" s="101"/>
      <c r="BH5" s="101"/>
      <c r="BI5" s="101"/>
      <c r="BJ5" s="101"/>
      <c r="BK5" s="101"/>
      <c r="BL5" s="101"/>
      <c r="BM5" s="102"/>
      <c r="BN5" s="103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4"/>
    </row>
    <row r="6" spans="1:87" s="105" customFormat="1" ht="16.5" customHeight="1">
      <c r="A6"/>
      <c r="B6" s="87">
        <v>3</v>
      </c>
      <c r="C6" s="88" t="s">
        <v>335</v>
      </c>
      <c r="D6" s="89" t="s">
        <v>336</v>
      </c>
      <c r="E6" s="89" t="s">
        <v>218</v>
      </c>
      <c r="F6" s="89">
        <v>22</v>
      </c>
      <c r="G6" s="89" t="s">
        <v>337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>
        <f>IF(S6="","",S6*10/16)</f>
        <v>0</v>
      </c>
      <c r="U6" s="91"/>
      <c r="V6" s="93">
        <f>SUM(AG6:CH6)</f>
        <v>0</v>
      </c>
      <c r="W6" s="94">
        <f>V6/W$1*100</f>
        <v>0</v>
      </c>
      <c r="X6" s="142">
        <f>SUM(H6:S6)/3</f>
        <v>0</v>
      </c>
      <c r="Y6" s="95">
        <f>X6*10</f>
        <v>0</v>
      </c>
      <c r="Z6" s="96"/>
      <c r="AA6" s="96"/>
      <c r="AB6" s="97">
        <f>IF(W6&gt;25,"RF",IF(X6&gt;5.9,"A","EE"))</f>
        <v>0</v>
      </c>
      <c r="AC6" s="143"/>
      <c r="AD6" s="97">
        <f>IF(AB6="A","A",IF(AB6="RF",AB6,IF(AB6="EE",IF(AC6="",AB6,IF(AC6&gt;5.9,"A","RNEE")))))</f>
        <v>0</v>
      </c>
      <c r="AE6" s="144">
        <f>IF(AC6="",X6,AC6)</f>
        <v>0</v>
      </c>
      <c r="AF6" s="100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2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2"/>
      <c r="BD6" s="101"/>
      <c r="BE6" s="101"/>
      <c r="BF6" s="101"/>
      <c r="BG6" s="101"/>
      <c r="BH6" s="101"/>
      <c r="BI6" s="101"/>
      <c r="BJ6" s="101"/>
      <c r="BK6" s="101"/>
      <c r="BL6" s="101"/>
      <c r="BM6" s="102"/>
      <c r="BN6" s="103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4"/>
    </row>
    <row r="7" spans="1:87" s="105" customFormat="1" ht="16.5" customHeight="1">
      <c r="A7"/>
      <c r="B7" s="106">
        <v>4</v>
      </c>
      <c r="C7" s="107" t="s">
        <v>338</v>
      </c>
      <c r="D7" s="108" t="s">
        <v>339</v>
      </c>
      <c r="E7" s="108" t="s">
        <v>218</v>
      </c>
      <c r="F7" s="108">
        <v>22</v>
      </c>
      <c r="G7" s="108" t="s">
        <v>340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45">
        <f>IF(S7="","",S7*10/16)</f>
        <v>0</v>
      </c>
      <c r="U7" s="146">
        <v>0.84375</v>
      </c>
      <c r="V7" s="147">
        <f>SUM(AG7:CH7)</f>
        <v>0</v>
      </c>
      <c r="W7" s="148">
        <f>V7/W$1*100</f>
        <v>0</v>
      </c>
      <c r="X7" s="149">
        <f>SUM(H7:S7)/3</f>
        <v>0</v>
      </c>
      <c r="Y7" s="150">
        <f>X7*10</f>
        <v>0</v>
      </c>
      <c r="Z7" s="151"/>
      <c r="AA7" s="151"/>
      <c r="AB7" s="152">
        <f>IF(W7&gt;25,"RF",IF(X7&gt;5.9,"A","EE"))</f>
        <v>0</v>
      </c>
      <c r="AC7" s="153"/>
      <c r="AD7" s="152">
        <f>IF(AB7="A","A",IF(AB7="RF",AB7,IF(AB7="EE",IF(AC7="",AB7,IF(AC7&gt;5.9,"A","RNEE")))))</f>
        <v>0</v>
      </c>
      <c r="AE7" s="154">
        <f>IF(AC7="",X7,AC7)</f>
        <v>0</v>
      </c>
      <c r="AF7" s="100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2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2"/>
      <c r="BD7" s="101"/>
      <c r="BE7" s="101"/>
      <c r="BF7" s="101"/>
      <c r="BG7" s="101"/>
      <c r="BH7" s="101"/>
      <c r="BI7" s="101"/>
      <c r="BJ7" s="101"/>
      <c r="BK7" s="101"/>
      <c r="BL7" s="101"/>
      <c r="BM7" s="102"/>
      <c r="BN7" s="103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4"/>
    </row>
    <row r="8" spans="1:87" s="105" customFormat="1" ht="16.5" customHeight="1">
      <c r="A8"/>
      <c r="B8" s="87">
        <v>5</v>
      </c>
      <c r="C8" s="88" t="s">
        <v>341</v>
      </c>
      <c r="D8" s="89" t="s">
        <v>342</v>
      </c>
      <c r="E8" s="89" t="s">
        <v>218</v>
      </c>
      <c r="F8" s="89">
        <v>22</v>
      </c>
      <c r="G8" s="89" t="s">
        <v>343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>
        <f>IF(S8="","",S8*10/16)</f>
        <v>0</v>
      </c>
      <c r="U8" s="91">
        <v>0.69375</v>
      </c>
      <c r="V8" s="93">
        <f>SUM(AG8:CH8)</f>
        <v>0</v>
      </c>
      <c r="W8" s="94">
        <f>V8/W$1*100</f>
        <v>0</v>
      </c>
      <c r="X8" s="142">
        <f>SUM(H8:S8)/3</f>
        <v>0</v>
      </c>
      <c r="Y8" s="95">
        <f>X8*10</f>
        <v>0</v>
      </c>
      <c r="Z8" s="96"/>
      <c r="AA8" s="96"/>
      <c r="AB8" s="97">
        <f>IF(W8&gt;25,"RF",IF(X8&gt;5.9,"A","EE"))</f>
        <v>0</v>
      </c>
      <c r="AC8" s="143"/>
      <c r="AD8" s="97">
        <f>IF(AB8="A","A",IF(AB8="RF",AB8,IF(AB8="EE",IF(AC8="",AB8,IF(AC8&gt;5.9,"A","RNEE")))))</f>
        <v>0</v>
      </c>
      <c r="AE8" s="144">
        <f>IF(AC8="",X8,AC8)</f>
        <v>0</v>
      </c>
      <c r="AF8" s="100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2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2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3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4"/>
    </row>
    <row r="9" spans="1:87" s="105" customFormat="1" ht="16.5" customHeight="1">
      <c r="A9"/>
      <c r="B9" s="106">
        <v>6</v>
      </c>
      <c r="C9" s="107" t="s">
        <v>344</v>
      </c>
      <c r="D9" s="108" t="s">
        <v>345</v>
      </c>
      <c r="E9" s="108" t="s">
        <v>218</v>
      </c>
      <c r="F9" s="108">
        <v>22</v>
      </c>
      <c r="G9" s="108" t="s">
        <v>346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45">
        <f>IF(S9="","",S9*10/16)</f>
        <v>0</v>
      </c>
      <c r="U9" s="146">
        <v>0.8708333333333333</v>
      </c>
      <c r="V9" s="147">
        <f>SUM(AG9:CH9)</f>
        <v>0</v>
      </c>
      <c r="W9" s="148">
        <f>V9/W$1*100</f>
        <v>0</v>
      </c>
      <c r="X9" s="149">
        <f>SUM(H9:S9)/3</f>
        <v>0</v>
      </c>
      <c r="Y9" s="150">
        <f>X9*10</f>
        <v>0</v>
      </c>
      <c r="Z9" s="151"/>
      <c r="AA9" s="151"/>
      <c r="AB9" s="152">
        <f>IF(W9&gt;25,"RF",IF(X9&gt;5.9,"A","EE"))</f>
        <v>0</v>
      </c>
      <c r="AC9" s="153"/>
      <c r="AD9" s="152">
        <f>IF(AB9="A","A",IF(AB9="RF",AB9,IF(AB9="EE",IF(AC9="",AB9,IF(AC9&gt;5.9,"A","RNEE")))))</f>
        <v>0</v>
      </c>
      <c r="AE9" s="154">
        <f>IF(AC9="",X9,AC9)</f>
        <v>0</v>
      </c>
      <c r="AF9" s="100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2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2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3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4"/>
    </row>
    <row r="10" spans="1:87" s="105" customFormat="1" ht="16.5" customHeight="1">
      <c r="A10"/>
      <c r="B10" s="87">
        <v>7</v>
      </c>
      <c r="C10" s="88" t="s">
        <v>347</v>
      </c>
      <c r="D10" s="89" t="s">
        <v>348</v>
      </c>
      <c r="E10" s="89" t="s">
        <v>218</v>
      </c>
      <c r="F10" s="89">
        <v>22</v>
      </c>
      <c r="G10" s="89" t="s">
        <v>349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>
        <f>3/30*10</f>
        <v>1</v>
      </c>
      <c r="U10" s="91"/>
      <c r="V10" s="93">
        <f>SUM(AG10:CH10)</f>
        <v>0</v>
      </c>
      <c r="W10" s="94">
        <f>V10/W$1*100</f>
        <v>0</v>
      </c>
      <c r="X10" s="142">
        <f>SUM(H10:S10)/3</f>
        <v>0</v>
      </c>
      <c r="Y10" s="95">
        <f>X10*10</f>
        <v>0</v>
      </c>
      <c r="Z10" s="96"/>
      <c r="AA10" s="96"/>
      <c r="AB10" s="97">
        <f>IF(W10&gt;25,"RF",IF(X10&gt;5.9,"A","EE"))</f>
        <v>0</v>
      </c>
      <c r="AC10" s="143"/>
      <c r="AD10" s="97">
        <f>IF(AB10="A","A",IF(AB10="RF",AB10,IF(AB10="EE",IF(AC10="",AB10,IF(AC10&gt;5.9,"A","RNEE")))))</f>
        <v>0</v>
      </c>
      <c r="AE10" s="144">
        <f>IF(AC10="",X10,AC10)</f>
        <v>0</v>
      </c>
      <c r="AF10" s="100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2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2"/>
      <c r="BD10" s="101"/>
      <c r="BE10" s="101"/>
      <c r="BF10" s="101"/>
      <c r="BG10" s="101"/>
      <c r="BH10" s="101"/>
      <c r="BI10" s="101"/>
      <c r="BJ10" s="101"/>
      <c r="BK10" s="101"/>
      <c r="BL10" s="101"/>
      <c r="BM10" s="102"/>
      <c r="BN10" s="103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4"/>
    </row>
    <row r="11" spans="1:87" s="105" customFormat="1" ht="16.5" customHeight="1">
      <c r="A11"/>
      <c r="B11" s="106">
        <v>8</v>
      </c>
      <c r="C11" s="107" t="s">
        <v>350</v>
      </c>
      <c r="D11" s="108" t="s">
        <v>351</v>
      </c>
      <c r="E11" s="108" t="s">
        <v>218</v>
      </c>
      <c r="F11" s="108">
        <v>22</v>
      </c>
      <c r="G11" s="108" t="s">
        <v>352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45">
        <f>IF(S11="","",S11*10/16)</f>
        <v>0</v>
      </c>
      <c r="U11" s="146"/>
      <c r="V11" s="147">
        <f>SUM(AG11:CH11)</f>
        <v>0</v>
      </c>
      <c r="W11" s="148">
        <f>V11/W$1*100</f>
        <v>0</v>
      </c>
      <c r="X11" s="149">
        <f>SUM(H11:S11)/3</f>
        <v>0</v>
      </c>
      <c r="Y11" s="150">
        <f>X11*10</f>
        <v>0</v>
      </c>
      <c r="Z11" s="151"/>
      <c r="AA11" s="151"/>
      <c r="AB11" s="152">
        <f>IF(W11&gt;25,"RF",IF(X11&gt;5.9,"A","EE"))</f>
        <v>0</v>
      </c>
      <c r="AC11" s="153"/>
      <c r="AD11" s="152">
        <f>IF(AB11="A","A",IF(AB11="RF",AB11,IF(AB11="EE",IF(AC11="",AB11,IF(AC11&gt;5.9,"A","RNEE")))))</f>
        <v>0</v>
      </c>
      <c r="AE11" s="154">
        <f>IF(AC11="",X11,AC11)</f>
        <v>0</v>
      </c>
      <c r="AF11" s="100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2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2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3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4"/>
    </row>
    <row r="12" spans="1:87" s="105" customFormat="1" ht="16.5" customHeight="1">
      <c r="A12"/>
      <c r="B12" s="87">
        <v>9</v>
      </c>
      <c r="C12" s="88" t="s">
        <v>353</v>
      </c>
      <c r="D12" s="89" t="s">
        <v>354</v>
      </c>
      <c r="E12" s="89" t="s">
        <v>218</v>
      </c>
      <c r="F12" s="89">
        <v>22</v>
      </c>
      <c r="G12" s="89" t="s">
        <v>355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>
        <f>IF(S12="","",S12*10/16)</f>
        <v>0</v>
      </c>
      <c r="U12" s="91"/>
      <c r="V12" s="93">
        <f>SUM(AG12:CH12)</f>
        <v>0</v>
      </c>
      <c r="W12" s="94">
        <f>V12/W$1*100</f>
        <v>0</v>
      </c>
      <c r="X12" s="142">
        <f>SUM(H12:S12)/3</f>
        <v>0</v>
      </c>
      <c r="Y12" s="95">
        <f>X12*10</f>
        <v>0</v>
      </c>
      <c r="Z12" s="96"/>
      <c r="AA12" s="96"/>
      <c r="AB12" s="97">
        <f>IF(W12&gt;25,"RF",IF(X12&gt;5.9,"A","EE"))</f>
        <v>0</v>
      </c>
      <c r="AC12" s="143"/>
      <c r="AD12" s="97">
        <f>IF(AB12="A","A",IF(AB12="RF",AB12,IF(AB12="EE",IF(AC12="",AB12,IF(AC12&gt;5.9,"A","RNEE")))))</f>
        <v>0</v>
      </c>
      <c r="AE12" s="144">
        <f>IF(AC12="",X12,AC12)</f>
        <v>0</v>
      </c>
      <c r="AF12" s="100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2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2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3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4"/>
    </row>
    <row r="13" spans="1:87" s="105" customFormat="1" ht="16.5" customHeight="1">
      <c r="A13"/>
      <c r="B13" s="106">
        <v>10</v>
      </c>
      <c r="C13" s="107" t="s">
        <v>356</v>
      </c>
      <c r="D13" s="108" t="s">
        <v>357</v>
      </c>
      <c r="E13" s="108" t="s">
        <v>218</v>
      </c>
      <c r="F13" s="108">
        <v>22</v>
      </c>
      <c r="G13" s="108" t="s">
        <v>358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45">
        <f>IF(S13="","",S13*10/16)</f>
        <v>0</v>
      </c>
      <c r="U13" s="146"/>
      <c r="V13" s="147">
        <f>SUM(AG13:CH13)</f>
        <v>0</v>
      </c>
      <c r="W13" s="148">
        <f>V13/W$1*100</f>
        <v>0</v>
      </c>
      <c r="X13" s="149">
        <f>SUM(H13:S13)/3</f>
        <v>0</v>
      </c>
      <c r="Y13" s="150">
        <f>X13*10</f>
        <v>0</v>
      </c>
      <c r="Z13" s="151"/>
      <c r="AA13" s="151"/>
      <c r="AB13" s="152">
        <f>IF(W13&gt;25,"RF",IF(X13&gt;5.9,"A","EE"))</f>
        <v>0</v>
      </c>
      <c r="AC13" s="153"/>
      <c r="AD13" s="152">
        <f>IF(AB13="A","A",IF(AB13="RF",AB13,IF(AB13="EE",IF(AC13="",AB13,IF(AC13&gt;5.9,"A","RNEE")))))</f>
        <v>0</v>
      </c>
      <c r="AE13" s="154">
        <f>IF(AC13="",X13,AC13)</f>
        <v>0</v>
      </c>
      <c r="AF13" s="100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2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2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3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4"/>
    </row>
    <row r="14" spans="1:87" s="105" customFormat="1" ht="16.5" customHeight="1">
      <c r="A14"/>
      <c r="B14" s="87">
        <v>11</v>
      </c>
      <c r="C14" s="88" t="s">
        <v>359</v>
      </c>
      <c r="D14" s="89" t="s">
        <v>360</v>
      </c>
      <c r="E14" s="89" t="s">
        <v>218</v>
      </c>
      <c r="F14" s="89">
        <v>22</v>
      </c>
      <c r="G14" s="89" t="s">
        <v>361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>
        <f>IF(S14="","",S14*10/16)</f>
        <v>0</v>
      </c>
      <c r="U14" s="91"/>
      <c r="V14" s="93">
        <f>SUM(AG14:CH14)</f>
        <v>0</v>
      </c>
      <c r="W14" s="94">
        <f>V14/W$1*100</f>
        <v>0</v>
      </c>
      <c r="X14" s="142">
        <f>SUM(H14:S14)/3</f>
        <v>0</v>
      </c>
      <c r="Y14" s="95">
        <f>X14*10</f>
        <v>0</v>
      </c>
      <c r="Z14" s="96"/>
      <c r="AA14" s="96"/>
      <c r="AB14" s="97">
        <f>IF(W14&gt;25,"RF",IF(X14&gt;5.9,"A","EE"))</f>
        <v>0</v>
      </c>
      <c r="AC14" s="143"/>
      <c r="AD14" s="97">
        <f>IF(AB14="A","A",IF(AB14="RF",AB14,IF(AB14="EE",IF(AC14="",AB14,IF(AC14&gt;5.9,"A","RNEE")))))</f>
        <v>0</v>
      </c>
      <c r="AE14" s="144">
        <f>IF(AC14="",X14,AC14)</f>
        <v>0</v>
      </c>
      <c r="AF14" s="100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2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2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3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4"/>
    </row>
    <row r="15" spans="1:87" s="105" customFormat="1" ht="16.5" customHeight="1">
      <c r="A15"/>
      <c r="B15" s="106">
        <v>12</v>
      </c>
      <c r="C15" s="107" t="s">
        <v>362</v>
      </c>
      <c r="D15" s="108" t="s">
        <v>363</v>
      </c>
      <c r="E15" s="108" t="s">
        <v>218</v>
      </c>
      <c r="F15" s="108">
        <v>22</v>
      </c>
      <c r="G15" s="108" t="s">
        <v>364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45">
        <f>IF(S15="","",S15*10/16)</f>
        <v>0</v>
      </c>
      <c r="U15" s="146"/>
      <c r="V15" s="147">
        <f>SUM(AG15:CH15)</f>
        <v>0</v>
      </c>
      <c r="W15" s="148">
        <f>V15/W$1*100</f>
        <v>0</v>
      </c>
      <c r="X15" s="149">
        <f>SUM(H15:S15)/3</f>
        <v>0</v>
      </c>
      <c r="Y15" s="150">
        <f>X15*10</f>
        <v>0</v>
      </c>
      <c r="Z15" s="151"/>
      <c r="AA15" s="151"/>
      <c r="AB15" s="152">
        <f>IF(W15&gt;25,"RF",IF(X15&gt;5.9,"A","EE"))</f>
        <v>0</v>
      </c>
      <c r="AC15" s="153"/>
      <c r="AD15" s="152">
        <f>IF(AB15="A","A",IF(AB15="RF",AB15,IF(AB15="EE",IF(AC15="",AB15,IF(AC15&gt;5.9,"A","RNEE")))))</f>
        <v>0</v>
      </c>
      <c r="AE15" s="154">
        <f>IF(AC15="",X15,AC15)</f>
        <v>0</v>
      </c>
      <c r="AF15" s="100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2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3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4"/>
    </row>
    <row r="16" spans="1:87" s="105" customFormat="1" ht="16.5" customHeight="1">
      <c r="A16"/>
      <c r="B16" s="87">
        <v>13</v>
      </c>
      <c r="C16" s="88" t="s">
        <v>365</v>
      </c>
      <c r="D16" s="89" t="s">
        <v>366</v>
      </c>
      <c r="E16" s="89" t="s">
        <v>218</v>
      </c>
      <c r="F16" s="89">
        <v>22</v>
      </c>
      <c r="G16" s="89" t="s">
        <v>367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>
        <f>IF(S16="","",S16*10/16)</f>
        <v>0</v>
      </c>
      <c r="U16" s="91"/>
      <c r="V16" s="93">
        <f>SUM(AG16:CH16)</f>
        <v>0</v>
      </c>
      <c r="W16" s="94">
        <f>V16/W$1*100</f>
        <v>0</v>
      </c>
      <c r="X16" s="142">
        <f>SUM(H16:S16)/3</f>
        <v>0</v>
      </c>
      <c r="Y16" s="95">
        <f>X16*10</f>
        <v>0</v>
      </c>
      <c r="Z16" s="96"/>
      <c r="AA16" s="96"/>
      <c r="AB16" s="97">
        <f>IF(W16&gt;25,"RF",IF(X16&gt;5.9,"A","EE"))</f>
        <v>0</v>
      </c>
      <c r="AC16" s="143"/>
      <c r="AD16" s="97">
        <f>IF(AB16="A","A",IF(AB16="RF",AB16,IF(AB16="EE",IF(AC16="",AB16,IF(AC16&gt;5.9,"A","RNEE")))))</f>
        <v>0</v>
      </c>
      <c r="AE16" s="144">
        <f>IF(AC16="",X16,AC16)</f>
        <v>0</v>
      </c>
      <c r="AF16" s="100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2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2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3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4"/>
    </row>
    <row r="17" spans="1:87" s="105" customFormat="1" ht="16.5" customHeight="1">
      <c r="A17"/>
      <c r="B17" s="106">
        <v>14</v>
      </c>
      <c r="C17" s="107" t="s">
        <v>368</v>
      </c>
      <c r="D17" s="108" t="s">
        <v>369</v>
      </c>
      <c r="E17" s="108" t="s">
        <v>218</v>
      </c>
      <c r="F17" s="108">
        <v>22</v>
      </c>
      <c r="G17" s="108" t="s">
        <v>370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45">
        <f>IF(S17="","",S17*10/16)</f>
        <v>0</v>
      </c>
      <c r="U17" s="146"/>
      <c r="V17" s="147">
        <f>SUM(AG17:CH17)</f>
        <v>0</v>
      </c>
      <c r="W17" s="148">
        <f>V17/W$1*100</f>
        <v>0</v>
      </c>
      <c r="X17" s="149">
        <f>SUM(H17:S17)/3</f>
        <v>0</v>
      </c>
      <c r="Y17" s="150">
        <f>X17*10</f>
        <v>0</v>
      </c>
      <c r="Z17" s="151"/>
      <c r="AA17" s="151"/>
      <c r="AB17" s="152">
        <f>IF(W17&gt;25,"RF",IF(X17&gt;5.9,"A","EE"))</f>
        <v>0</v>
      </c>
      <c r="AC17" s="153"/>
      <c r="AD17" s="152">
        <f>IF(AB17="A","A",IF(AB17="RF",AB17,IF(AB17="EE",IF(AC17="",AB17,IF(AC17&gt;5.9,"A","RNEE")))))</f>
        <v>0</v>
      </c>
      <c r="AE17" s="154">
        <f>IF(AC17="",X17,AC17)</f>
        <v>0</v>
      </c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2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3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4"/>
    </row>
    <row r="18" spans="1:87" s="105" customFormat="1" ht="16.5" customHeight="1">
      <c r="A18"/>
      <c r="B18" s="87">
        <v>15</v>
      </c>
      <c r="C18" s="88" t="s">
        <v>371</v>
      </c>
      <c r="D18" s="89" t="s">
        <v>372</v>
      </c>
      <c r="E18" s="89" t="s">
        <v>218</v>
      </c>
      <c r="F18" s="89">
        <v>22</v>
      </c>
      <c r="G18" s="89" t="s">
        <v>373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>
        <f>IF(S18="","",S18*10/16)</f>
        <v>0</v>
      </c>
      <c r="U18" s="91">
        <v>0.85</v>
      </c>
      <c r="V18" s="93">
        <f>SUM(AG18:CH18)</f>
        <v>0</v>
      </c>
      <c r="W18" s="94">
        <f>V18/W$1*100</f>
        <v>0</v>
      </c>
      <c r="X18" s="142">
        <f>SUM(H18:S18)/3</f>
        <v>0</v>
      </c>
      <c r="Y18" s="95">
        <f>X18*10</f>
        <v>0</v>
      </c>
      <c r="Z18" s="96"/>
      <c r="AA18" s="96"/>
      <c r="AB18" s="97">
        <f>IF(W18&gt;25,"RF",IF(X18&gt;5.9,"A","EE"))</f>
        <v>0</v>
      </c>
      <c r="AC18" s="143"/>
      <c r="AD18" s="97">
        <f>IF(AB18="A","A",IF(AB18="RF",AB18,IF(AB18="EE",IF(AC18="",AB18,IF(AC18&gt;5.9,"A","RNEE")))))</f>
        <v>0</v>
      </c>
      <c r="AE18" s="144">
        <f>IF(AC18="",X18,AC18)</f>
        <v>0</v>
      </c>
      <c r="AF18" s="100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2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  <c r="BD18" s="101"/>
      <c r="BE18" s="101"/>
      <c r="BF18" s="101"/>
      <c r="BG18" s="101"/>
      <c r="BH18" s="101"/>
      <c r="BI18" s="101"/>
      <c r="BJ18" s="101"/>
      <c r="BK18" s="101"/>
      <c r="BL18" s="101"/>
      <c r="BM18" s="102"/>
      <c r="BN18" s="103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4"/>
    </row>
    <row r="19" spans="1:87" s="105" customFormat="1" ht="16.5" customHeight="1">
      <c r="A19"/>
      <c r="B19" s="106">
        <v>16</v>
      </c>
      <c r="C19" s="107" t="s">
        <v>374</v>
      </c>
      <c r="D19" s="108" t="s">
        <v>375</v>
      </c>
      <c r="E19" s="108" t="s">
        <v>218</v>
      </c>
      <c r="F19" s="108">
        <v>22</v>
      </c>
      <c r="G19" s="108" t="s">
        <v>376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45">
        <f>IF(S19="","",S19*10/16)</f>
        <v>0</v>
      </c>
      <c r="U19" s="146"/>
      <c r="V19" s="147">
        <f>SUM(AG19:CH19)</f>
        <v>0</v>
      </c>
      <c r="W19" s="148">
        <f>V19/W$1*100</f>
        <v>0</v>
      </c>
      <c r="X19" s="149">
        <f>SUM(H19:S19)/3</f>
        <v>0</v>
      </c>
      <c r="Y19" s="150">
        <f>X19*10</f>
        <v>0</v>
      </c>
      <c r="Z19" s="151"/>
      <c r="AA19" s="151"/>
      <c r="AB19" s="152">
        <f>IF(W19&gt;25,"RF",IF(X19&gt;5.9,"A","EE"))</f>
        <v>0</v>
      </c>
      <c r="AC19" s="153"/>
      <c r="AD19" s="152">
        <f>IF(AB19="A","A",IF(AB19="RF",AB19,IF(AB19="EE",IF(AC19="",AB19,IF(AC19&gt;5.9,"A","RNEE")))))</f>
        <v>0</v>
      </c>
      <c r="AE19" s="154">
        <f>IF(AC19="",X19,AC19)</f>
        <v>0</v>
      </c>
      <c r="AF19" s="100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3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4"/>
    </row>
    <row r="20" spans="1:87" s="105" customFormat="1" ht="16.5" customHeight="1">
      <c r="A20"/>
      <c r="B20" s="87">
        <v>17</v>
      </c>
      <c r="C20" s="88" t="s">
        <v>377</v>
      </c>
      <c r="D20" s="89" t="s">
        <v>378</v>
      </c>
      <c r="E20" s="89" t="s">
        <v>218</v>
      </c>
      <c r="F20" s="89">
        <v>22</v>
      </c>
      <c r="G20" s="89" t="s">
        <v>379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>
        <f>IF(S20="","",S20*10/16)</f>
        <v>0</v>
      </c>
      <c r="U20" s="91"/>
      <c r="V20" s="93">
        <f>SUM(AG20:CH20)</f>
        <v>0</v>
      </c>
      <c r="W20" s="94">
        <f>V20/W$1*100</f>
        <v>0</v>
      </c>
      <c r="X20" s="142">
        <f>SUM(H20:S20)/3</f>
        <v>0</v>
      </c>
      <c r="Y20" s="95">
        <f>X20*10</f>
        <v>0</v>
      </c>
      <c r="Z20" s="96"/>
      <c r="AA20" s="96"/>
      <c r="AB20" s="97">
        <f>IF(W20&gt;25,"RF",IF(X20&gt;5.9,"A","EE"))</f>
        <v>0</v>
      </c>
      <c r="AC20" s="143"/>
      <c r="AD20" s="97">
        <f>IF(AB20="A","A",IF(AB20="RF",AB20,IF(AB20="EE",IF(AC20="",AB20,IF(AC20&gt;5.9,"A","RNEE")))))</f>
        <v>0</v>
      </c>
      <c r="AE20" s="144">
        <f>IF(AC20="",X20,AC20)</f>
        <v>0</v>
      </c>
      <c r="AF20" s="100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3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4"/>
    </row>
    <row r="21" spans="1:87" s="105" customFormat="1" ht="16.5" customHeight="1">
      <c r="A21"/>
      <c r="B21" s="106">
        <v>18</v>
      </c>
      <c r="C21" s="107" t="s">
        <v>380</v>
      </c>
      <c r="D21" s="108" t="s">
        <v>381</v>
      </c>
      <c r="E21" s="108" t="s">
        <v>218</v>
      </c>
      <c r="F21" s="108">
        <v>22</v>
      </c>
      <c r="G21" s="108" t="s">
        <v>382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45">
        <f>IF(S21="","",S21*10/16)</f>
        <v>0</v>
      </c>
      <c r="U21" s="146"/>
      <c r="V21" s="147">
        <f>SUM(AG21:CH21)</f>
        <v>0</v>
      </c>
      <c r="W21" s="148">
        <f>V21/W$1*100</f>
        <v>0</v>
      </c>
      <c r="X21" s="149">
        <f>SUM(H21:S21)/3</f>
        <v>0</v>
      </c>
      <c r="Y21" s="150">
        <f>X21*10</f>
        <v>0</v>
      </c>
      <c r="Z21" s="151"/>
      <c r="AA21" s="151"/>
      <c r="AB21" s="152">
        <f>IF(W21&gt;25,"RF",IF(X21&gt;5.9,"A","EE"))</f>
        <v>0</v>
      </c>
      <c r="AC21" s="153"/>
      <c r="AD21" s="152">
        <f>IF(AB21="A","A",IF(AB21="RF",AB21,IF(AB21="EE",IF(AC21="",AB21,IF(AC21&gt;5.9,"A","RNEE")))))</f>
        <v>0</v>
      </c>
      <c r="AE21" s="154">
        <f>IF(AC21="",X21,AC21)</f>
        <v>0</v>
      </c>
      <c r="AF21" s="100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2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2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3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4"/>
    </row>
    <row r="22" spans="1:87" s="105" customFormat="1" ht="16.5" customHeight="1">
      <c r="A22"/>
      <c r="B22" s="87">
        <v>19</v>
      </c>
      <c r="C22" s="88" t="s">
        <v>383</v>
      </c>
      <c r="D22" s="89" t="s">
        <v>384</v>
      </c>
      <c r="E22" s="89" t="s">
        <v>255</v>
      </c>
      <c r="F22" s="89">
        <v>22</v>
      </c>
      <c r="G22" s="89" t="s">
        <v>385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>
        <f>IF(S22="","",S22*10/16)</f>
        <v>0</v>
      </c>
      <c r="U22" s="91">
        <v>0.8180555555555555</v>
      </c>
      <c r="V22" s="93">
        <f>SUM(AG22:CH22)</f>
        <v>0</v>
      </c>
      <c r="W22" s="94">
        <f>V22/W$1*100</f>
        <v>0</v>
      </c>
      <c r="X22" s="142">
        <f>SUM(H22:S22)/3</f>
        <v>0</v>
      </c>
      <c r="Y22" s="95">
        <f>X22*10</f>
        <v>0</v>
      </c>
      <c r="Z22" s="96"/>
      <c r="AA22" s="96"/>
      <c r="AB22" s="97">
        <f>IF(W22&gt;25,"RF",IF(X22&gt;5.9,"A","EE"))</f>
        <v>0</v>
      </c>
      <c r="AC22" s="143"/>
      <c r="AD22" s="97">
        <f>IF(AB22="A","A",IF(AB22="RF",AB22,IF(AB22="EE",IF(AC22="",AB22,IF(AC22&gt;5.9,"A","RNEE")))))</f>
        <v>0</v>
      </c>
      <c r="AE22" s="144">
        <f>IF(AC22="",X22,AC22)</f>
        <v>0</v>
      </c>
      <c r="AF22" s="100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2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3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4"/>
    </row>
    <row r="23" spans="1:87" s="105" customFormat="1" ht="16.5" customHeight="1">
      <c r="A23"/>
      <c r="B23" s="106">
        <v>20</v>
      </c>
      <c r="C23" s="107" t="s">
        <v>386</v>
      </c>
      <c r="D23" s="108" t="s">
        <v>387</v>
      </c>
      <c r="E23" s="108" t="s">
        <v>218</v>
      </c>
      <c r="F23" s="108">
        <v>22</v>
      </c>
      <c r="G23" s="108" t="s">
        <v>388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45">
        <f>IF(S23="","",S23*10/16)</f>
        <v>0</v>
      </c>
      <c r="U23" s="146">
        <v>0.8715277777777778</v>
      </c>
      <c r="V23" s="147">
        <f>SUM(AG23:CH23)</f>
        <v>0</v>
      </c>
      <c r="W23" s="148">
        <f>V23/W$1*100</f>
        <v>0</v>
      </c>
      <c r="X23" s="149">
        <f>SUM(H23:S23)/3</f>
        <v>0</v>
      </c>
      <c r="Y23" s="150">
        <f>X23*10</f>
        <v>0</v>
      </c>
      <c r="Z23" s="151"/>
      <c r="AA23" s="151"/>
      <c r="AB23" s="152">
        <f>IF(W23&gt;25,"RF",IF(X23&gt;5.9,"A","EE"))</f>
        <v>0</v>
      </c>
      <c r="AC23" s="153"/>
      <c r="AD23" s="152">
        <f>IF(AB23="A","A",IF(AB23="RF",AB23,IF(AB23="EE",IF(AC23="",AB23,IF(AC23&gt;5.9,"A","RNEE")))))</f>
        <v>0</v>
      </c>
      <c r="AE23" s="154">
        <f>IF(AC23="",X23,AC23)</f>
        <v>0</v>
      </c>
      <c r="AF23" s="100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2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N23" s="103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4"/>
    </row>
    <row r="24" spans="1:87" s="105" customFormat="1" ht="16.5" customHeight="1">
      <c r="A24"/>
      <c r="B24" s="87">
        <v>21</v>
      </c>
      <c r="C24" s="88" t="s">
        <v>389</v>
      </c>
      <c r="D24" s="89" t="s">
        <v>390</v>
      </c>
      <c r="E24" s="89" t="s">
        <v>218</v>
      </c>
      <c r="F24" s="89">
        <v>22</v>
      </c>
      <c r="G24" s="89" t="s">
        <v>391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>
        <f>IF(S24="","",S24*10/16)</f>
        <v>0</v>
      </c>
      <c r="U24" s="91"/>
      <c r="V24" s="93">
        <f>SUM(AG24:CH24)</f>
        <v>0</v>
      </c>
      <c r="W24" s="94">
        <f>V24/W$1*100</f>
        <v>0</v>
      </c>
      <c r="X24" s="142">
        <f>SUM(H24:S24)/3</f>
        <v>0</v>
      </c>
      <c r="Y24" s="95">
        <f>X24*10</f>
        <v>0</v>
      </c>
      <c r="Z24" s="96"/>
      <c r="AA24" s="96"/>
      <c r="AB24" s="97">
        <f>IF(W24&gt;25,"RF",IF(X24&gt;5.9,"A","EE"))</f>
        <v>0</v>
      </c>
      <c r="AC24" s="143"/>
      <c r="AD24" s="97">
        <f>IF(AB24="A","A",IF(AB24="RF",AB24,IF(AB24="EE",IF(AC24="",AB24,IF(AC24&gt;5.9,"A","RNEE")))))</f>
        <v>0</v>
      </c>
      <c r="AE24" s="144">
        <f>IF(AC24="",X24,AC24)</f>
        <v>0</v>
      </c>
      <c r="AF24" s="100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2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3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4"/>
    </row>
    <row r="25" spans="1:87" s="105" customFormat="1" ht="16.5" customHeight="1">
      <c r="A25"/>
      <c r="B25" s="106">
        <v>22</v>
      </c>
      <c r="C25" s="107" t="s">
        <v>392</v>
      </c>
      <c r="D25" s="108" t="s">
        <v>393</v>
      </c>
      <c r="E25" s="108" t="s">
        <v>218</v>
      </c>
      <c r="F25" s="108">
        <v>22</v>
      </c>
      <c r="G25" s="108" t="s">
        <v>394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45">
        <f>IF(S25="","",S25*10/16)</f>
        <v>0</v>
      </c>
      <c r="U25" s="146">
        <v>0.8069444444444445</v>
      </c>
      <c r="V25" s="147">
        <f>SUM(AG25:CH25)</f>
        <v>0</v>
      </c>
      <c r="W25" s="148">
        <f>V25/W$1*100</f>
        <v>0</v>
      </c>
      <c r="X25" s="149">
        <f>SUM(H25:S25)/3</f>
        <v>0</v>
      </c>
      <c r="Y25" s="150">
        <f>X25*10</f>
        <v>0</v>
      </c>
      <c r="Z25" s="151"/>
      <c r="AA25" s="151"/>
      <c r="AB25" s="152">
        <f>IF(W25&gt;25,"RF",IF(X25&gt;5.9,"A","EE"))</f>
        <v>0</v>
      </c>
      <c r="AC25" s="153"/>
      <c r="AD25" s="152">
        <f>IF(AB25="A","A",IF(AB25="RF",AB25,IF(AB25="EE",IF(AC25="",AB25,IF(AC25&gt;5.9,"A","RNEE")))))</f>
        <v>0</v>
      </c>
      <c r="AE25" s="154">
        <f>IF(AC25="",X25,AC25)</f>
        <v>0</v>
      </c>
      <c r="AF25" s="100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2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3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4"/>
    </row>
    <row r="26" spans="1:87" s="105" customFormat="1" ht="16.5" customHeight="1">
      <c r="A26"/>
      <c r="B26" s="87">
        <v>23</v>
      </c>
      <c r="C26" s="88" t="s">
        <v>395</v>
      </c>
      <c r="D26" s="89" t="s">
        <v>396</v>
      </c>
      <c r="E26" s="89" t="s">
        <v>218</v>
      </c>
      <c r="F26" s="89">
        <v>22</v>
      </c>
      <c r="G26" s="89" t="s">
        <v>397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>
        <f>IF(S26="","",S26*10/16)</f>
        <v>0</v>
      </c>
      <c r="U26" s="91"/>
      <c r="V26" s="93">
        <f>SUM(AG26:CH26)</f>
        <v>0</v>
      </c>
      <c r="W26" s="94">
        <f>V26/W$1*100</f>
        <v>0</v>
      </c>
      <c r="X26" s="142">
        <f>SUM(H26:S26)/3</f>
        <v>0</v>
      </c>
      <c r="Y26" s="95">
        <f>X26*10</f>
        <v>0</v>
      </c>
      <c r="Z26" s="96"/>
      <c r="AA26" s="96"/>
      <c r="AB26" s="97">
        <f>IF(W26&gt;25,"RF",IF(X26&gt;5.9,"A","EE"))</f>
        <v>0</v>
      </c>
      <c r="AC26" s="143"/>
      <c r="AD26" s="97">
        <f>IF(AB26="A","A",IF(AB26="RF",AB26,IF(AB26="EE",IF(AC26="",AB26,IF(AC26&gt;5.9,"A","RNEE")))))</f>
        <v>0</v>
      </c>
      <c r="AE26" s="144">
        <f>IF(AC26="",X26,AC26)</f>
        <v>0</v>
      </c>
      <c r="AF26" s="100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2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3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4"/>
    </row>
    <row r="27" spans="1:87" s="105" customFormat="1" ht="16.5" customHeight="1">
      <c r="A27"/>
      <c r="B27" s="106">
        <v>24</v>
      </c>
      <c r="C27" s="107" t="s">
        <v>398</v>
      </c>
      <c r="D27" s="108" t="s">
        <v>399</v>
      </c>
      <c r="E27" s="108" t="s">
        <v>218</v>
      </c>
      <c r="F27" s="108">
        <v>22</v>
      </c>
      <c r="G27" s="108" t="s">
        <v>400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45">
        <f>IF(S27="","",S27*10/16)</f>
        <v>0</v>
      </c>
      <c r="U27" s="146">
        <v>0.8458333333333333</v>
      </c>
      <c r="V27" s="147">
        <f>SUM(AG27:CH27)</f>
        <v>0</v>
      </c>
      <c r="W27" s="148">
        <f>V27/W$1*100</f>
        <v>0</v>
      </c>
      <c r="X27" s="149">
        <f>SUM(H27:S27)/3</f>
        <v>0</v>
      </c>
      <c r="Y27" s="150">
        <f>X27*10</f>
        <v>0</v>
      </c>
      <c r="Z27" s="151"/>
      <c r="AA27" s="151"/>
      <c r="AB27" s="152">
        <f>IF(W27&gt;25,"RF",IF(X27&gt;5.9,"A","EE"))</f>
        <v>0</v>
      </c>
      <c r="AC27" s="153"/>
      <c r="AD27" s="152">
        <f>IF(AB27="A","A",IF(AB27="RF",AB27,IF(AB27="EE",IF(AC27="",AB27,IF(AC27&gt;5.9,"A","RNEE")))))</f>
        <v>0</v>
      </c>
      <c r="AE27" s="154">
        <f>IF(AC27="",X27,AC27)</f>
        <v>0</v>
      </c>
      <c r="AF27" s="100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2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3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4"/>
    </row>
    <row r="28" spans="1:87" s="105" customFormat="1" ht="16.5" customHeight="1">
      <c r="A28"/>
      <c r="B28" s="87">
        <v>25</v>
      </c>
      <c r="C28" s="88" t="s">
        <v>401</v>
      </c>
      <c r="D28" s="89" t="s">
        <v>402</v>
      </c>
      <c r="E28" s="89" t="s">
        <v>218</v>
      </c>
      <c r="F28" s="89">
        <v>22</v>
      </c>
      <c r="G28" s="89" t="s">
        <v>403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>
        <f>IF(S28="","",S28*10/16)</f>
        <v>0</v>
      </c>
      <c r="U28" s="91"/>
      <c r="V28" s="93">
        <f>SUM(AG28:CH28)</f>
        <v>0</v>
      </c>
      <c r="W28" s="94">
        <f>V28/W$1*100</f>
        <v>0</v>
      </c>
      <c r="X28" s="142">
        <f>SUM(H28:S28)/3</f>
        <v>0</v>
      </c>
      <c r="Y28" s="95">
        <f>X28*10</f>
        <v>0</v>
      </c>
      <c r="Z28" s="96"/>
      <c r="AA28" s="96"/>
      <c r="AB28" s="97">
        <f>IF(W28&gt;25,"RF",IF(X28&gt;5.9,"A","EE"))</f>
        <v>0</v>
      </c>
      <c r="AC28" s="143"/>
      <c r="AD28" s="97">
        <f>IF(AB28="A","A",IF(AB28="RF",AB28,IF(AB28="EE",IF(AC28="",AB28,IF(AC28&gt;5.9,"A","RNEE")))))</f>
        <v>0</v>
      </c>
      <c r="AE28" s="144">
        <f>IF(AC28="",X28,AC28)</f>
        <v>0</v>
      </c>
      <c r="AF28" s="100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2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101"/>
      <c r="BE28" s="101"/>
      <c r="BF28" s="101"/>
      <c r="BG28" s="101"/>
      <c r="BH28" s="101"/>
      <c r="BI28" s="101"/>
      <c r="BJ28" s="101"/>
      <c r="BK28" s="101"/>
      <c r="BL28" s="101"/>
      <c r="BM28" s="102"/>
      <c r="BN28" s="103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4"/>
    </row>
    <row r="29" spans="1:87" s="105" customFormat="1" ht="16.5" customHeight="1">
      <c r="A29"/>
      <c r="B29" s="106">
        <v>26</v>
      </c>
      <c r="C29" s="107" t="s">
        <v>404</v>
      </c>
      <c r="D29" s="108" t="s">
        <v>405</v>
      </c>
      <c r="E29" s="108" t="s">
        <v>218</v>
      </c>
      <c r="F29" s="108">
        <v>22</v>
      </c>
      <c r="G29" s="108" t="s">
        <v>406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45">
        <f>IF(S29="","",S29*10/16)</f>
        <v>0</v>
      </c>
      <c r="U29" s="146">
        <v>0.8736111111111111</v>
      </c>
      <c r="V29" s="147">
        <f>SUM(AG29:CH29)</f>
        <v>0</v>
      </c>
      <c r="W29" s="148">
        <f>V29/W$1*100</f>
        <v>0</v>
      </c>
      <c r="X29" s="149">
        <f>SUM(H29:S29)/3</f>
        <v>0</v>
      </c>
      <c r="Y29" s="150">
        <f>X29*10</f>
        <v>0</v>
      </c>
      <c r="Z29" s="151"/>
      <c r="AA29" s="151"/>
      <c r="AB29" s="152">
        <f>IF(W29&gt;25,"RF",IF(X29&gt;5.9,"A","EE"))</f>
        <v>0</v>
      </c>
      <c r="AC29" s="153"/>
      <c r="AD29" s="152">
        <f>IF(AB29="A","A",IF(AB29="RF",AB29,IF(AB29="EE",IF(AC29="",AB29,IF(AC29&gt;5.9,"A","RNEE")))))</f>
        <v>0</v>
      </c>
      <c r="AE29" s="154">
        <f>IF(AC29="",X29,AC29)</f>
        <v>0</v>
      </c>
      <c r="AF29" s="100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2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3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4"/>
    </row>
    <row r="30" spans="1:87" s="105" customFormat="1" ht="16.5" customHeight="1">
      <c r="A30"/>
      <c r="B30" s="87">
        <v>27</v>
      </c>
      <c r="C30" s="88"/>
      <c r="D30" s="89"/>
      <c r="E30" s="89"/>
      <c r="F30" s="89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1"/>
      <c r="V30" s="93"/>
      <c r="W30" s="94"/>
      <c r="X30" s="142"/>
      <c r="Y30" s="95"/>
      <c r="Z30" s="96"/>
      <c r="AA30" s="96"/>
      <c r="AB30" s="97"/>
      <c r="AC30" s="143"/>
      <c r="AD30" s="97"/>
      <c r="AE30" s="144"/>
      <c r="AF30" s="100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2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2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3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4"/>
    </row>
    <row r="31" spans="1:87" s="105" customFormat="1" ht="16.5" customHeight="1">
      <c r="A31"/>
      <c r="B31" s="106">
        <v>28</v>
      </c>
      <c r="C31" s="107"/>
      <c r="D31" s="108"/>
      <c r="E31" s="108"/>
      <c r="F31" s="108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45"/>
      <c r="U31" s="146"/>
      <c r="V31" s="147"/>
      <c r="W31" s="148"/>
      <c r="X31" s="149"/>
      <c r="Y31" s="150"/>
      <c r="Z31" s="151"/>
      <c r="AA31" s="151"/>
      <c r="AB31" s="152"/>
      <c r="AC31" s="153"/>
      <c r="AD31" s="152"/>
      <c r="AE31" s="154"/>
      <c r="AF31" s="100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2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2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3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4"/>
    </row>
    <row r="32" spans="1:87" s="105" customFormat="1" ht="16.5" customHeight="1">
      <c r="A32"/>
      <c r="B32" s="87">
        <v>29</v>
      </c>
      <c r="C32" s="88"/>
      <c r="D32" s="89"/>
      <c r="E32" s="89"/>
      <c r="F32" s="8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1"/>
      <c r="V32" s="93"/>
      <c r="W32" s="94"/>
      <c r="X32" s="142"/>
      <c r="Y32" s="95"/>
      <c r="Z32" s="96"/>
      <c r="AA32" s="96"/>
      <c r="AB32" s="97"/>
      <c r="AC32" s="143"/>
      <c r="AD32" s="97"/>
      <c r="AE32" s="144"/>
      <c r="AF32" s="100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2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3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4"/>
    </row>
    <row r="33" spans="1:87" s="105" customFormat="1" ht="16.5" customHeight="1">
      <c r="A33"/>
      <c r="B33" s="106">
        <v>30</v>
      </c>
      <c r="C33" s="107"/>
      <c r="D33" s="108"/>
      <c r="E33" s="108"/>
      <c r="F33" s="108"/>
      <c r="G33" s="108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45"/>
      <c r="U33" s="146"/>
      <c r="V33" s="147"/>
      <c r="W33" s="148"/>
      <c r="X33" s="149"/>
      <c r="Y33" s="150"/>
      <c r="Z33" s="151"/>
      <c r="AA33" s="151"/>
      <c r="AB33" s="152"/>
      <c r="AC33" s="153"/>
      <c r="AD33" s="152"/>
      <c r="AE33" s="154"/>
      <c r="AF33" s="100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3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4"/>
    </row>
    <row r="34" spans="1:87" s="105" customFormat="1" ht="16.5" customHeight="1">
      <c r="A34"/>
      <c r="B34" s="87">
        <v>31</v>
      </c>
      <c r="C34" s="88"/>
      <c r="D34" s="89"/>
      <c r="E34" s="89"/>
      <c r="F34" s="89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1"/>
      <c r="V34" s="93"/>
      <c r="W34" s="94"/>
      <c r="X34" s="142"/>
      <c r="Y34" s="95"/>
      <c r="Z34" s="96"/>
      <c r="AA34" s="96"/>
      <c r="AB34" s="97"/>
      <c r="AC34" s="143"/>
      <c r="AD34" s="97"/>
      <c r="AE34" s="144"/>
      <c r="AF34" s="100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2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3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4"/>
    </row>
    <row r="35" spans="1:87" s="105" customFormat="1" ht="16.5" customHeight="1">
      <c r="A35"/>
      <c r="B35" s="106">
        <v>32</v>
      </c>
      <c r="C35" s="107"/>
      <c r="D35" s="108"/>
      <c r="E35" s="108"/>
      <c r="F35" s="108"/>
      <c r="G35" s="108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45"/>
      <c r="U35" s="146"/>
      <c r="V35" s="147"/>
      <c r="W35" s="148"/>
      <c r="X35" s="149"/>
      <c r="Y35" s="150"/>
      <c r="Z35" s="151"/>
      <c r="AA35" s="151"/>
      <c r="AB35" s="152"/>
      <c r="AC35" s="153"/>
      <c r="AD35" s="152"/>
      <c r="AE35" s="154"/>
      <c r="AF35" s="100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2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3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4"/>
    </row>
    <row r="36" spans="1:87" s="105" customFormat="1" ht="16.5" customHeight="1">
      <c r="A36"/>
      <c r="B36" s="87">
        <v>33</v>
      </c>
      <c r="C36" s="88"/>
      <c r="D36" s="89"/>
      <c r="E36" s="89"/>
      <c r="F36" s="89"/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1"/>
      <c r="V36" s="93"/>
      <c r="W36" s="94"/>
      <c r="X36" s="142"/>
      <c r="Y36" s="95"/>
      <c r="Z36" s="96"/>
      <c r="AA36" s="96"/>
      <c r="AB36" s="97"/>
      <c r="AC36" s="143"/>
      <c r="AD36" s="97"/>
      <c r="AE36" s="144"/>
      <c r="AF36" s="100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2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2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4"/>
    </row>
    <row r="37" spans="1:87" s="105" customFormat="1" ht="16.5" customHeight="1">
      <c r="A37"/>
      <c r="B37" s="106">
        <v>34</v>
      </c>
      <c r="C37" s="107"/>
      <c r="D37" s="108"/>
      <c r="E37" s="108"/>
      <c r="F37" s="108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45"/>
      <c r="U37" s="146"/>
      <c r="V37" s="147"/>
      <c r="W37" s="148"/>
      <c r="X37" s="149"/>
      <c r="Y37" s="150"/>
      <c r="Z37" s="151"/>
      <c r="AA37" s="151"/>
      <c r="AB37" s="152"/>
      <c r="AC37" s="153"/>
      <c r="AD37" s="152"/>
      <c r="AE37" s="154"/>
      <c r="AF37" s="100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2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2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3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4"/>
    </row>
    <row r="38" spans="1:87" s="105" customFormat="1" ht="16.5" customHeight="1">
      <c r="A38"/>
      <c r="B38" s="87">
        <v>35</v>
      </c>
      <c r="C38" s="88"/>
      <c r="D38" s="89"/>
      <c r="E38" s="89"/>
      <c r="F38" s="89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1"/>
      <c r="V38" s="93"/>
      <c r="W38" s="94"/>
      <c r="X38" s="142"/>
      <c r="Y38" s="95"/>
      <c r="Z38" s="96"/>
      <c r="AA38" s="96"/>
      <c r="AB38" s="97"/>
      <c r="AC38" s="143"/>
      <c r="AD38" s="97"/>
      <c r="AE38" s="144"/>
      <c r="AF38" s="100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2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2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3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4"/>
    </row>
    <row r="39" spans="1:87" s="105" customFormat="1" ht="16.5" customHeight="1">
      <c r="A39"/>
      <c r="B39" s="106">
        <v>36</v>
      </c>
      <c r="C39" s="107"/>
      <c r="D39" s="108"/>
      <c r="E39" s="108"/>
      <c r="F39" s="10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45"/>
      <c r="U39" s="146"/>
      <c r="V39" s="147"/>
      <c r="W39" s="148"/>
      <c r="X39" s="149"/>
      <c r="Y39" s="150"/>
      <c r="Z39" s="151"/>
      <c r="AA39" s="151"/>
      <c r="AB39" s="152"/>
      <c r="AC39" s="153"/>
      <c r="AD39" s="152"/>
      <c r="AE39" s="154"/>
      <c r="AF39" s="100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2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3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4"/>
    </row>
    <row r="40" spans="1:87" s="105" customFormat="1" ht="16.5" customHeight="1">
      <c r="A40"/>
      <c r="B40" s="87">
        <v>37</v>
      </c>
      <c r="C40" s="88"/>
      <c r="D40" s="89"/>
      <c r="E40" s="89"/>
      <c r="F40" s="89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1"/>
      <c r="V40" s="93"/>
      <c r="W40" s="94"/>
      <c r="X40" s="142"/>
      <c r="Y40" s="95"/>
      <c r="Z40" s="96"/>
      <c r="AA40" s="96"/>
      <c r="AB40" s="97"/>
      <c r="AC40" s="143"/>
      <c r="AD40" s="97"/>
      <c r="AE40" s="144"/>
      <c r="AF40" s="100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2"/>
      <c r="BD40" s="101"/>
      <c r="BE40" s="101"/>
      <c r="BF40" s="101"/>
      <c r="BG40" s="101"/>
      <c r="BH40" s="101"/>
      <c r="BI40" s="101"/>
      <c r="BJ40" s="101"/>
      <c r="BK40" s="101"/>
      <c r="BL40" s="101"/>
      <c r="BM40" s="102"/>
      <c r="BN40" s="103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4"/>
    </row>
    <row r="41" spans="1:87" s="105" customFormat="1" ht="16.5" customHeight="1">
      <c r="A41"/>
      <c r="B41" s="106">
        <v>38</v>
      </c>
      <c r="C41" s="107"/>
      <c r="D41" s="108"/>
      <c r="E41" s="108"/>
      <c r="F41" s="108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45"/>
      <c r="U41" s="146"/>
      <c r="V41" s="147"/>
      <c r="W41" s="148"/>
      <c r="X41" s="149"/>
      <c r="Y41" s="150"/>
      <c r="Z41" s="151"/>
      <c r="AA41" s="151"/>
      <c r="AB41" s="152"/>
      <c r="AC41" s="153"/>
      <c r="AD41" s="152"/>
      <c r="AE41" s="154"/>
      <c r="AF41" s="100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2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3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4"/>
    </row>
    <row r="42" spans="1:87" s="105" customFormat="1" ht="16.5" customHeight="1">
      <c r="A42"/>
      <c r="B42" s="87">
        <v>39</v>
      </c>
      <c r="C42" s="88"/>
      <c r="D42" s="89"/>
      <c r="E42" s="89"/>
      <c r="F42" s="89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1"/>
      <c r="V42" s="93"/>
      <c r="W42" s="94"/>
      <c r="X42" s="142"/>
      <c r="Y42" s="95"/>
      <c r="Z42" s="96"/>
      <c r="AA42" s="96"/>
      <c r="AB42" s="97"/>
      <c r="AC42" s="143"/>
      <c r="AD42" s="97"/>
      <c r="AE42" s="144"/>
      <c r="AF42" s="100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3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4"/>
    </row>
    <row r="43" spans="1:87" s="105" customFormat="1" ht="16.5" customHeight="1">
      <c r="A43"/>
      <c r="B43" s="106">
        <v>40</v>
      </c>
      <c r="C43" s="107"/>
      <c r="D43" s="108"/>
      <c r="E43" s="108"/>
      <c r="F43" s="108"/>
      <c r="G43" s="108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45"/>
      <c r="U43" s="146"/>
      <c r="V43" s="147"/>
      <c r="W43" s="148"/>
      <c r="X43" s="149"/>
      <c r="Y43" s="150"/>
      <c r="Z43" s="151"/>
      <c r="AA43" s="151"/>
      <c r="AB43" s="152"/>
      <c r="AC43" s="153"/>
      <c r="AD43" s="152"/>
      <c r="AE43" s="154"/>
      <c r="AF43" s="100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D43" s="101"/>
      <c r="BE43" s="101"/>
      <c r="BF43" s="101"/>
      <c r="BG43" s="101"/>
      <c r="BH43" s="101"/>
      <c r="BI43" s="101"/>
      <c r="BJ43" s="101"/>
      <c r="BK43" s="101"/>
      <c r="BL43" s="101"/>
      <c r="BM43" s="102"/>
      <c r="BN43" s="103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4"/>
    </row>
    <row r="44" spans="1:87" s="105" customFormat="1" ht="16.5" customHeight="1">
      <c r="A44"/>
      <c r="B44" s="87">
        <v>41</v>
      </c>
      <c r="C44" s="88"/>
      <c r="D44" s="89"/>
      <c r="E44" s="89"/>
      <c r="F44" s="89"/>
      <c r="G44" s="89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1"/>
      <c r="V44" s="93"/>
      <c r="W44" s="94"/>
      <c r="X44" s="142"/>
      <c r="Y44" s="95"/>
      <c r="Z44" s="96"/>
      <c r="AA44" s="96"/>
      <c r="AB44" s="97"/>
      <c r="AC44" s="143"/>
      <c r="AD44" s="97"/>
      <c r="AE44" s="144"/>
      <c r="AF44" s="100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2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3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4"/>
    </row>
    <row r="45" spans="1:87" s="105" customFormat="1" ht="16.5" customHeight="1">
      <c r="A45"/>
      <c r="B45" s="106">
        <v>42</v>
      </c>
      <c r="C45" s="107"/>
      <c r="D45" s="108"/>
      <c r="E45" s="108"/>
      <c r="F45" s="108"/>
      <c r="G45" s="108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45"/>
      <c r="U45" s="146"/>
      <c r="V45" s="147"/>
      <c r="W45" s="148"/>
      <c r="X45" s="149"/>
      <c r="Y45" s="150"/>
      <c r="Z45" s="151"/>
      <c r="AA45" s="151"/>
      <c r="AB45" s="152"/>
      <c r="AC45" s="153"/>
      <c r="AD45" s="152"/>
      <c r="AE45" s="154"/>
      <c r="AF45" s="100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2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3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4"/>
    </row>
    <row r="46" spans="1:87" s="105" customFormat="1" ht="16.5" customHeight="1">
      <c r="A46"/>
      <c r="B46" s="87">
        <v>43</v>
      </c>
      <c r="C46" s="88"/>
      <c r="D46" s="89"/>
      <c r="E46" s="89"/>
      <c r="F46" s="89"/>
      <c r="G46" s="89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1"/>
      <c r="V46" s="93"/>
      <c r="W46" s="94"/>
      <c r="X46" s="142"/>
      <c r="Y46" s="95"/>
      <c r="Z46" s="96"/>
      <c r="AA46" s="96"/>
      <c r="AB46" s="97"/>
      <c r="AC46" s="143"/>
      <c r="AD46" s="97"/>
      <c r="AE46" s="144"/>
      <c r="AF46" s="100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2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101"/>
      <c r="BE46" s="101"/>
      <c r="BF46" s="101"/>
      <c r="BG46" s="101"/>
      <c r="BH46" s="101"/>
      <c r="BI46" s="101"/>
      <c r="BJ46" s="101"/>
      <c r="BK46" s="101"/>
      <c r="BL46" s="101"/>
      <c r="BM46" s="102"/>
      <c r="BN46" s="103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4"/>
    </row>
    <row r="47" spans="1:87" s="105" customFormat="1" ht="16.5" customHeight="1">
      <c r="A47"/>
      <c r="B47" s="106">
        <v>44</v>
      </c>
      <c r="C47" s="107"/>
      <c r="D47" s="108"/>
      <c r="E47" s="108"/>
      <c r="F47" s="108"/>
      <c r="G47" s="108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45"/>
      <c r="U47" s="146"/>
      <c r="V47" s="147"/>
      <c r="W47" s="148"/>
      <c r="X47" s="149"/>
      <c r="Y47" s="150"/>
      <c r="Z47" s="151"/>
      <c r="AA47" s="151"/>
      <c r="AB47" s="152"/>
      <c r="AC47" s="153"/>
      <c r="AD47" s="152"/>
      <c r="AE47" s="154"/>
      <c r="AF47" s="100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2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3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4"/>
    </row>
    <row r="48" spans="1:87" s="105" customFormat="1" ht="16.5" customHeight="1">
      <c r="A48"/>
      <c r="B48" s="87">
        <v>45</v>
      </c>
      <c r="C48" s="88"/>
      <c r="D48" s="89"/>
      <c r="E48" s="89"/>
      <c r="F48" s="89"/>
      <c r="G48" s="89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1"/>
      <c r="V48" s="93"/>
      <c r="W48" s="94"/>
      <c r="X48" s="142"/>
      <c r="Y48" s="95"/>
      <c r="Z48" s="96"/>
      <c r="AA48" s="96"/>
      <c r="AB48" s="97"/>
      <c r="AC48" s="143"/>
      <c r="AD48" s="97"/>
      <c r="AE48" s="144"/>
      <c r="AF48" s="100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2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3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4"/>
    </row>
    <row r="49" spans="1:87" s="105" customFormat="1" ht="16.5" customHeight="1">
      <c r="A49"/>
      <c r="B49" s="106">
        <v>46</v>
      </c>
      <c r="C49" s="107"/>
      <c r="D49" s="108"/>
      <c r="E49" s="108"/>
      <c r="F49" s="108"/>
      <c r="G49" s="108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45"/>
      <c r="U49" s="146"/>
      <c r="V49" s="147"/>
      <c r="W49" s="148"/>
      <c r="X49" s="149"/>
      <c r="Y49" s="150"/>
      <c r="Z49" s="151"/>
      <c r="AA49" s="151"/>
      <c r="AB49" s="152"/>
      <c r="AC49" s="153"/>
      <c r="AD49" s="152"/>
      <c r="AE49" s="154"/>
      <c r="AF49" s="100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2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2"/>
      <c r="BD49" s="101"/>
      <c r="BE49" s="101"/>
      <c r="BF49" s="101"/>
      <c r="BG49" s="101"/>
      <c r="BH49" s="101"/>
      <c r="BI49" s="101"/>
      <c r="BJ49" s="101"/>
      <c r="BK49" s="101"/>
      <c r="BL49" s="101"/>
      <c r="BM49" s="102"/>
      <c r="BN49" s="103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4"/>
    </row>
    <row r="50" spans="1:87" s="105" customFormat="1" ht="16.5" customHeight="1">
      <c r="A50"/>
      <c r="B50" s="87">
        <v>47</v>
      </c>
      <c r="C50" s="88"/>
      <c r="D50" s="89"/>
      <c r="E50" s="89"/>
      <c r="F50" s="89"/>
      <c r="G50" s="89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/>
      <c r="V50" s="93"/>
      <c r="W50" s="94"/>
      <c r="X50" s="142"/>
      <c r="Y50" s="95"/>
      <c r="Z50" s="96"/>
      <c r="AA50" s="96"/>
      <c r="AB50" s="97"/>
      <c r="AC50" s="143"/>
      <c r="AD50" s="97"/>
      <c r="AE50" s="144"/>
      <c r="AF50" s="100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2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3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4"/>
    </row>
    <row r="51" spans="1:87" s="105" customFormat="1" ht="16.5" customHeight="1">
      <c r="A51"/>
      <c r="B51" s="106">
        <v>48</v>
      </c>
      <c r="C51" s="107"/>
      <c r="D51" s="108"/>
      <c r="E51" s="108"/>
      <c r="F51" s="108"/>
      <c r="G51" s="108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45"/>
      <c r="U51" s="146"/>
      <c r="V51" s="147"/>
      <c r="W51" s="148"/>
      <c r="X51" s="149"/>
      <c r="Y51" s="150"/>
      <c r="Z51" s="151"/>
      <c r="AA51" s="151"/>
      <c r="AB51" s="152"/>
      <c r="AC51" s="153"/>
      <c r="AD51" s="152"/>
      <c r="AE51" s="154"/>
      <c r="AF51" s="100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2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3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4"/>
    </row>
    <row r="52" spans="1:87" s="105" customFormat="1" ht="16.5" customHeight="1">
      <c r="A52"/>
      <c r="B52" s="87">
        <v>49</v>
      </c>
      <c r="C52" s="88"/>
      <c r="D52" s="89"/>
      <c r="E52" s="89"/>
      <c r="F52" s="89"/>
      <c r="G52" s="89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1"/>
      <c r="V52" s="93"/>
      <c r="W52" s="94"/>
      <c r="X52" s="142"/>
      <c r="Y52" s="95"/>
      <c r="Z52" s="96"/>
      <c r="AA52" s="96"/>
      <c r="AB52" s="97"/>
      <c r="AC52" s="143"/>
      <c r="AD52" s="97"/>
      <c r="AE52" s="144"/>
      <c r="AF52" s="100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2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4"/>
    </row>
    <row r="53" spans="1:87" s="105" customFormat="1" ht="16.5" customHeight="1">
      <c r="A53"/>
      <c r="B53" s="106">
        <v>50</v>
      </c>
      <c r="C53" s="107"/>
      <c r="D53" s="108"/>
      <c r="E53" s="108"/>
      <c r="F53" s="108"/>
      <c r="G53" s="108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45"/>
      <c r="U53" s="146"/>
      <c r="V53" s="147"/>
      <c r="W53" s="148"/>
      <c r="X53" s="149"/>
      <c r="Y53" s="150"/>
      <c r="Z53" s="151"/>
      <c r="AA53" s="151"/>
      <c r="AB53" s="152"/>
      <c r="AC53" s="153"/>
      <c r="AD53" s="152"/>
      <c r="AE53" s="154"/>
      <c r="AF53" s="100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2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3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4"/>
    </row>
    <row r="54" spans="1:87" s="105" customFormat="1" ht="16.5" customHeight="1">
      <c r="A54"/>
      <c r="B54" s="87">
        <v>51</v>
      </c>
      <c r="C54" s="88"/>
      <c r="D54" s="89"/>
      <c r="E54" s="89"/>
      <c r="F54" s="89"/>
      <c r="G54" s="89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1"/>
      <c r="V54" s="93"/>
      <c r="W54" s="94"/>
      <c r="X54" s="142"/>
      <c r="Y54" s="95"/>
      <c r="Z54" s="96"/>
      <c r="AA54" s="96"/>
      <c r="AB54" s="97"/>
      <c r="AC54" s="143"/>
      <c r="AD54" s="97"/>
      <c r="AE54" s="144"/>
      <c r="AF54" s="100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2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3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4"/>
    </row>
    <row r="55" spans="1:87" s="105" customFormat="1" ht="16.5" customHeight="1">
      <c r="A55"/>
      <c r="B55" s="106">
        <v>52</v>
      </c>
      <c r="C55" s="107"/>
      <c r="D55" s="108"/>
      <c r="E55" s="108"/>
      <c r="F55" s="108"/>
      <c r="G55" s="108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45"/>
      <c r="U55" s="146"/>
      <c r="V55" s="147"/>
      <c r="W55" s="148"/>
      <c r="X55" s="149"/>
      <c r="Y55" s="150"/>
      <c r="Z55" s="151"/>
      <c r="AA55" s="151"/>
      <c r="AB55" s="152"/>
      <c r="AC55" s="153"/>
      <c r="AD55" s="152"/>
      <c r="AE55" s="154"/>
      <c r="AF55" s="100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2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3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4"/>
    </row>
    <row r="56" spans="1:87" s="105" customFormat="1" ht="16.5" customHeight="1">
      <c r="A56"/>
      <c r="B56" s="87">
        <v>53</v>
      </c>
      <c r="C56" s="88"/>
      <c r="D56" s="89"/>
      <c r="E56" s="89"/>
      <c r="F56" s="89"/>
      <c r="G56" s="89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1"/>
      <c r="V56" s="93"/>
      <c r="W56" s="94"/>
      <c r="X56" s="142"/>
      <c r="Y56" s="95"/>
      <c r="Z56" s="96"/>
      <c r="AA56" s="96"/>
      <c r="AB56" s="97"/>
      <c r="AC56" s="143"/>
      <c r="AD56" s="97"/>
      <c r="AE56" s="144"/>
      <c r="AF56" s="100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2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3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4"/>
    </row>
    <row r="57" spans="1:87" s="105" customFormat="1" ht="16.5" customHeight="1">
      <c r="A57"/>
      <c r="B57" s="106">
        <v>54</v>
      </c>
      <c r="C57" s="107"/>
      <c r="D57" s="108"/>
      <c r="E57" s="108"/>
      <c r="F57" s="108"/>
      <c r="G57" s="108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45"/>
      <c r="U57" s="146"/>
      <c r="V57" s="147"/>
      <c r="W57" s="148"/>
      <c r="X57" s="149"/>
      <c r="Y57" s="150"/>
      <c r="Z57" s="151"/>
      <c r="AA57" s="151"/>
      <c r="AB57" s="152"/>
      <c r="AC57" s="153"/>
      <c r="AD57" s="152"/>
      <c r="AE57" s="154"/>
      <c r="AF57" s="100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2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2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3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4"/>
    </row>
    <row r="58" spans="1:87" s="105" customFormat="1" ht="16.5" customHeight="1">
      <c r="A58"/>
      <c r="B58" s="87">
        <v>55</v>
      </c>
      <c r="C58" s="88"/>
      <c r="D58" s="89"/>
      <c r="E58" s="89"/>
      <c r="F58" s="89"/>
      <c r="G58" s="89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1"/>
      <c r="V58" s="93"/>
      <c r="W58" s="94"/>
      <c r="X58" s="142"/>
      <c r="Y58" s="95"/>
      <c r="Z58" s="96"/>
      <c r="AA58" s="96"/>
      <c r="AB58" s="97"/>
      <c r="AC58" s="143"/>
      <c r="AD58" s="97"/>
      <c r="AE58" s="144"/>
      <c r="AF58" s="100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2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3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4"/>
    </row>
    <row r="59" spans="1:87" s="105" customFormat="1" ht="16.5" customHeight="1">
      <c r="A59"/>
      <c r="B59" s="106">
        <v>56</v>
      </c>
      <c r="C59" s="107"/>
      <c r="D59" s="108"/>
      <c r="E59" s="108"/>
      <c r="F59" s="108"/>
      <c r="G59" s="108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45"/>
      <c r="U59" s="146"/>
      <c r="V59" s="147"/>
      <c r="W59" s="148"/>
      <c r="X59" s="149"/>
      <c r="Y59" s="150"/>
      <c r="Z59" s="151"/>
      <c r="AA59" s="151"/>
      <c r="AB59" s="152"/>
      <c r="AC59" s="153"/>
      <c r="AD59" s="152"/>
      <c r="AE59" s="154"/>
      <c r="AF59" s="100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2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3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4"/>
    </row>
    <row r="60" spans="1:87" s="105" customFormat="1" ht="16.5" customHeight="1">
      <c r="A60"/>
      <c r="B60" s="87">
        <v>57</v>
      </c>
      <c r="C60" s="88"/>
      <c r="D60" s="89"/>
      <c r="E60" s="89"/>
      <c r="F60" s="89"/>
      <c r="G60" s="89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1"/>
      <c r="V60" s="93"/>
      <c r="W60" s="94"/>
      <c r="X60" s="142"/>
      <c r="Y60" s="95"/>
      <c r="Z60" s="96"/>
      <c r="AA60" s="96"/>
      <c r="AB60" s="97"/>
      <c r="AC60" s="143"/>
      <c r="AD60" s="97"/>
      <c r="AE60" s="144"/>
      <c r="AF60" s="100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2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3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4"/>
    </row>
    <row r="61" spans="1:87" s="105" customFormat="1" ht="16.5" customHeight="1">
      <c r="A61"/>
      <c r="B61" s="106">
        <v>58</v>
      </c>
      <c r="C61" s="107"/>
      <c r="D61" s="108"/>
      <c r="E61" s="108"/>
      <c r="F61" s="108"/>
      <c r="G61" s="108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45"/>
      <c r="U61" s="146"/>
      <c r="V61" s="147"/>
      <c r="W61" s="148"/>
      <c r="X61" s="149"/>
      <c r="Y61" s="150"/>
      <c r="Z61" s="151"/>
      <c r="AA61" s="151"/>
      <c r="AB61" s="152"/>
      <c r="AC61" s="153"/>
      <c r="AD61" s="152"/>
      <c r="AE61" s="154"/>
      <c r="AF61" s="100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2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3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4"/>
    </row>
    <row r="62" spans="1:87" s="105" customFormat="1" ht="16.5" customHeight="1">
      <c r="A62"/>
      <c r="B62" s="87">
        <v>59</v>
      </c>
      <c r="C62" s="88"/>
      <c r="D62" s="89"/>
      <c r="E62" s="89"/>
      <c r="F62" s="89"/>
      <c r="G62" s="89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1"/>
      <c r="V62" s="93"/>
      <c r="W62" s="94"/>
      <c r="X62" s="142"/>
      <c r="Y62" s="95"/>
      <c r="Z62" s="96"/>
      <c r="AA62" s="96"/>
      <c r="AB62" s="97"/>
      <c r="AC62" s="143"/>
      <c r="AD62" s="97"/>
      <c r="AE62" s="144"/>
      <c r="AF62" s="100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2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3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4"/>
    </row>
    <row r="63" spans="1:87" s="105" customFormat="1" ht="16.5" customHeight="1">
      <c r="A63"/>
      <c r="B63" s="106">
        <v>60</v>
      </c>
      <c r="C63" s="107"/>
      <c r="D63" s="108"/>
      <c r="E63" s="108"/>
      <c r="F63" s="108"/>
      <c r="G63" s="108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45"/>
      <c r="U63" s="146"/>
      <c r="V63" s="147"/>
      <c r="W63" s="148"/>
      <c r="X63" s="149"/>
      <c r="Y63" s="150"/>
      <c r="Z63" s="151"/>
      <c r="AA63" s="151"/>
      <c r="AB63" s="152"/>
      <c r="AC63" s="153"/>
      <c r="AD63" s="152"/>
      <c r="AE63" s="154"/>
      <c r="AF63" s="100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2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3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4"/>
    </row>
    <row r="64" spans="8:27" ht="12.75"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20"/>
      <c r="V64" s="122"/>
      <c r="W64" s="123"/>
      <c r="X64" s="119"/>
      <c r="Y64" s="119"/>
      <c r="Z64" s="119"/>
      <c r="AA64" s="119"/>
    </row>
    <row r="65" spans="1:73" ht="12.75">
      <c r="A65" s="124"/>
      <c r="C65" s="124"/>
      <c r="D65" s="125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7"/>
      <c r="V65" s="126"/>
      <c r="W65" s="126"/>
      <c r="X65" s="129"/>
      <c r="Y65" s="130"/>
      <c r="Z65" s="130"/>
      <c r="AA65" s="130"/>
      <c r="AG65" s="131"/>
      <c r="AH65" s="131"/>
      <c r="AJ65" s="131"/>
      <c r="AL65" s="132"/>
      <c r="AM65" s="132"/>
      <c r="AN65" s="132"/>
      <c r="AO65" s="132"/>
      <c r="AP65" s="132"/>
      <c r="AR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I65" s="132"/>
      <c r="BJ65" s="132"/>
      <c r="BK65" s="132"/>
      <c r="BL65" s="132"/>
      <c r="BM65" s="132"/>
      <c r="BP65" s="132"/>
      <c r="BQ65" s="132"/>
      <c r="BR65" s="132"/>
      <c r="BS65" s="132"/>
      <c r="BT65" s="132"/>
      <c r="BU65" s="132"/>
    </row>
    <row r="66" spans="3:73" ht="12.75">
      <c r="C66" s="124"/>
      <c r="X66" s="133"/>
      <c r="AG66" s="131"/>
      <c r="AH66" s="131"/>
      <c r="AI66" s="134"/>
      <c r="AJ66" s="131"/>
      <c r="AK66" s="134"/>
      <c r="AL66" s="134"/>
      <c r="AM66" s="134"/>
      <c r="AN66" s="134"/>
      <c r="AO66" s="135"/>
      <c r="AP66" s="135"/>
      <c r="AQ66" s="134"/>
      <c r="AR66" s="135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5"/>
      <c r="BD66" s="135"/>
      <c r="BE66" s="135"/>
      <c r="BF66" s="135"/>
      <c r="BG66" s="135"/>
      <c r="BH66" s="134"/>
      <c r="BI66" s="134"/>
      <c r="BJ66" s="134"/>
      <c r="BK66" s="135"/>
      <c r="BL66" s="135"/>
      <c r="BM66" s="135"/>
      <c r="BN66" s="134"/>
      <c r="BO66" s="134"/>
      <c r="BP66" s="134"/>
      <c r="BQ66" s="134"/>
      <c r="BR66" s="135"/>
      <c r="BS66" s="135"/>
      <c r="BT66" s="135"/>
      <c r="BU66" s="135"/>
    </row>
    <row r="67" spans="22:24" ht="12.75">
      <c r="V67" s="136"/>
      <c r="W67" s="136"/>
      <c r="X67" s="136"/>
    </row>
    <row r="68" ht="12.75">
      <c r="W68"/>
    </row>
    <row r="69" spans="22:24" ht="12.75">
      <c r="V69" s="136"/>
      <c r="W69" s="136"/>
      <c r="X69" s="136"/>
    </row>
  </sheetData>
  <sheetProtection selectLockedCells="1" selectUnlockedCells="1"/>
  <mergeCells count="25">
    <mergeCell ref="B1:E1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O2:O3"/>
    <mergeCell ref="P2:P3"/>
    <mergeCell ref="S2:S3"/>
    <mergeCell ref="T2:T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</mergeCells>
  <conditionalFormatting sqref="BM64">
    <cfRule type="cellIs" priority="1" dxfId="1" operator="equal" stopIfTrue="1">
      <formula>Calendário!$K$5</formula>
    </cfRule>
  </conditionalFormatting>
  <conditionalFormatting sqref="BM67:BN65535 BN65">
    <cfRule type="cellIs" priority="2" dxfId="1" operator="equal" stopIfTrue="1">
      <formula>Calendário!$K$5</formula>
    </cfRule>
  </conditionalFormatting>
  <conditionalFormatting sqref="BM4:BM63">
    <cfRule type="cellIs" priority="3" dxfId="7" operator="greaterThan" stopIfTrue="1">
      <formula>0</formula>
    </cfRule>
  </conditionalFormatting>
  <conditionalFormatting sqref="BN4:BN63">
    <cfRule type="cellIs" priority="4" dxfId="7" operator="greaterThan" stopIfTrue="1">
      <formula>0</formula>
    </cfRule>
  </conditionalFormatting>
  <conditionalFormatting sqref="AG64:AH64 AJ64 AL64:AP64 AR64 AT64:BC64">
    <cfRule type="cellIs" priority="5" dxfId="1" operator="equal" stopIfTrue="1">
      <formula>Calendário!$K$5</formula>
    </cfRule>
  </conditionalFormatting>
  <conditionalFormatting sqref="AG67:BC65535 AI65 AK65 AQ65 AS65">
    <cfRule type="cellIs" priority="6" dxfId="1" operator="equal" stopIfTrue="1">
      <formula>Calendário!$K$5</formula>
    </cfRule>
  </conditionalFormatting>
  <conditionalFormatting sqref="AG4:BA63 BC4:BC63">
    <cfRule type="cellIs" priority="7" dxfId="7" operator="greaterThan" stopIfTrue="1">
      <formula>0</formula>
    </cfRule>
  </conditionalFormatting>
  <conditionalFormatting sqref="BB4:BB63">
    <cfRule type="cellIs" priority="8" dxfId="7" operator="greaterThan" stopIfTrue="1">
      <formula>0</formula>
    </cfRule>
  </conditionalFormatting>
  <conditionalFormatting sqref="II64:IV65536">
    <cfRule type="cellIs" priority="9" dxfId="1" operator="equal" stopIfTrue="1">
      <formula>Calendário!$K$5</formula>
    </cfRule>
  </conditionalFormatting>
  <conditionalFormatting sqref="BD64:BG64 BI64:BL64 BP64:BU64">
    <cfRule type="cellIs" priority="10" dxfId="1" operator="equal" stopIfTrue="1">
      <formula>Calendário!$K$5</formula>
    </cfRule>
  </conditionalFormatting>
  <conditionalFormatting sqref="BY2 CB2">
    <cfRule type="cellIs" priority="11" dxfId="1" operator="equal" stopIfTrue="1">
      <formula>Calendário!$K$5</formula>
    </cfRule>
  </conditionalFormatting>
  <conditionalFormatting sqref="BD67:BL65535 BH65 BO65 BO67:BU65535 BV65:IH65535">
    <cfRule type="cellIs" priority="12" dxfId="1" operator="equal" stopIfTrue="1">
      <formula>Calendário!$K$5</formula>
    </cfRule>
  </conditionalFormatting>
  <conditionalFormatting sqref="BD4:BL63 BO4:CH63">
    <cfRule type="cellIs" priority="13" dxfId="7" operator="greaterThan" stopIfTrue="1">
      <formula>0</formula>
    </cfRule>
  </conditionalFormatting>
  <conditionalFormatting sqref="AF4:AF63">
    <cfRule type="cellIs" priority="14" dxfId="1" operator="equal" stopIfTrue="1">
      <formula>Calendário!$K$5</formula>
    </cfRule>
  </conditionalFormatting>
  <conditionalFormatting sqref="U65:U65535">
    <cfRule type="cellIs" priority="15" dxfId="1" operator="equal" stopIfTrue="1">
      <formula>Calendário!$K$5</formula>
    </cfRule>
  </conditionalFormatting>
  <conditionalFormatting sqref="V68:X68">
    <cfRule type="cellIs" priority="16" dxfId="1" operator="equal" stopIfTrue="1">
      <formula>Calendário!$K$5</formula>
    </cfRule>
  </conditionalFormatting>
  <conditionalFormatting sqref="X66">
    <cfRule type="cellIs" priority="17" dxfId="1" operator="equal" stopIfTrue="1">
      <formula>Calendário!$K$5</formula>
    </cfRule>
  </conditionalFormatting>
  <conditionalFormatting sqref="D64">
    <cfRule type="cellIs" priority="18" dxfId="1" operator="equal" stopIfTrue="1">
      <formula>Calendário!$K$5</formula>
    </cfRule>
  </conditionalFormatting>
  <conditionalFormatting sqref="A1:A64 B1:B63 C1:D3 C64 D4:G63 E1:G1 AC4:AC63">
    <cfRule type="cellIs" priority="19" dxfId="1" operator="equal" stopIfTrue="1">
      <formula>Calendário!$K$5</formula>
    </cfRule>
  </conditionalFormatting>
  <conditionalFormatting sqref="A65:T65535 V65:W67 V69:AB65535 X65:AA65 X67 Y66:AA67 AB65:AB67 AC65:AF65535">
    <cfRule type="cellIs" priority="20" dxfId="1" operator="equal" stopIfTrue="1">
      <formula>Calendário!$K$5</formula>
    </cfRule>
  </conditionalFormatting>
  <conditionalFormatting sqref="X4:AA63 AE4:AE63">
    <cfRule type="cellIs" priority="21" dxfId="2" operator="lessThanOrEqual" stopIfTrue="1">
      <formula>5.9</formula>
    </cfRule>
  </conditionalFormatting>
  <conditionalFormatting sqref="W4:W63">
    <cfRule type="cellIs" priority="22" dxfId="3" operator="between" stopIfTrue="1">
      <formula>25</formula>
      <formula>49</formula>
    </cfRule>
    <cfRule type="cellIs" priority="23" dxfId="2" operator="greaterThanOrEqual" stopIfTrue="1">
      <formula>50</formula>
    </cfRule>
    <cfRule type="cellIs" priority="24" dxfId="4" operator="between" stopIfTrue="1">
      <formula>16</formula>
      <formula>24</formula>
    </cfRule>
  </conditionalFormatting>
  <conditionalFormatting sqref="AB4:AB63 AD4:AD63">
    <cfRule type="cellIs" priority="25" dxfId="2" operator="equal" stopIfTrue="1">
      <formula>"RF"</formula>
    </cfRule>
    <cfRule type="cellIs" priority="26" dxfId="5" operator="equal" stopIfTrue="1">
      <formula>"EE"</formula>
    </cfRule>
    <cfRule type="cellIs" priority="27" dxfId="6" operator="equal" stopIfTrue="1">
      <formula>"A"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30354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Emilia</dc:creator>
  <cp:keywords/>
  <dc:description/>
  <cp:lastModifiedBy>Júlio  César</cp:lastModifiedBy>
  <dcterms:created xsi:type="dcterms:W3CDTF">2016-08-10T00:28:04Z</dcterms:created>
  <dcterms:modified xsi:type="dcterms:W3CDTF">2018-03-28T05:26:26Z</dcterms:modified>
  <cp:category/>
  <cp:version/>
  <cp:contentType/>
  <cp:contentStatus/>
  <cp:revision>814</cp:revision>
</cp:coreProperties>
</file>