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68" activeTab="1"/>
  </bookViews>
  <sheets>
    <sheet name="Calendário" sheetId="1" r:id="rId1"/>
    <sheet name="Faltas &amp; Notas MTM146-11-AUT" sheetId="2" r:id="rId2"/>
    <sheet name="Faltas &amp; Notas MTM730-34 Extra AUT-EST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E10" authorId="0">
      <text>
        <r>
          <rPr>
            <sz val="11"/>
            <color indexed="8"/>
            <rFont val="Calibri"/>
            <family val="2"/>
          </rPr>
          <t>P1 – MTM146</t>
        </r>
      </text>
    </comment>
    <comment ref="E16" authorId="0">
      <text>
        <r>
          <rPr>
            <sz val="11"/>
            <color indexed="8"/>
            <rFont val="Calibri"/>
            <family val="2"/>
          </rPr>
          <t>P2 – MTM146</t>
        </r>
      </text>
    </comment>
    <comment ref="E22" authorId="0">
      <text>
        <r>
          <rPr>
            <sz val="11"/>
            <color indexed="8"/>
            <rFont val="Calibri"/>
            <family val="2"/>
          </rPr>
          <t>P3 - MTM146</t>
        </r>
      </text>
    </comment>
    <comment ref="E23" authorId="0">
      <text>
        <r>
          <rPr>
            <sz val="11"/>
            <color indexed="8"/>
            <rFont val="Calibri"/>
            <family val="2"/>
          </rPr>
          <t>Exame Especial</t>
        </r>
      </text>
    </comment>
  </commentList>
</comments>
</file>

<file path=xl/sharedStrings.xml><?xml version="1.0" encoding="utf-8"?>
<sst xmlns="http://schemas.openxmlformats.org/spreadsheetml/2006/main" count="434" uniqueCount="278">
  <si>
    <t>Calendário</t>
  </si>
  <si>
    <t>DOM</t>
  </si>
  <si>
    <t>SEG</t>
  </si>
  <si>
    <t>TER</t>
  </si>
  <si>
    <t>QUA</t>
  </si>
  <si>
    <t>QUI</t>
  </si>
  <si>
    <t>SEX</t>
  </si>
  <si>
    <t>SÁB</t>
  </si>
  <si>
    <t>//</t>
  </si>
  <si>
    <t>HOJE</t>
  </si>
  <si>
    <t>HORA</t>
  </si>
  <si>
    <t>\\</t>
  </si>
  <si>
    <t>Alocação</t>
  </si>
  <si>
    <t>Turma</t>
  </si>
  <si>
    <t>Dias</t>
  </si>
  <si>
    <t>Horário</t>
  </si>
  <si>
    <t>Sala</t>
  </si>
  <si>
    <t>de</t>
  </si>
  <si>
    <t>MTM146-11-AUT</t>
  </si>
  <si>
    <t>Seg/Qua</t>
  </si>
  <si>
    <t>15:20/15:20</t>
  </si>
  <si>
    <t>21/01</t>
  </si>
  <si>
    <t>MTM124-64-MIN</t>
  </si>
  <si>
    <t>15:20h</t>
  </si>
  <si>
    <t>Qua/Sex</t>
  </si>
  <si>
    <t>13:30/13/30</t>
  </si>
  <si>
    <t>06/06</t>
  </si>
  <si>
    <t>de Aula</t>
  </si>
  <si>
    <t>Segunda</t>
  </si>
  <si>
    <t>Quarta</t>
  </si>
  <si>
    <t>Sexta</t>
  </si>
  <si>
    <t>MTM</t>
  </si>
  <si>
    <t>&lt;&lt;     LEGENDA     &gt;&gt;</t>
  </si>
  <si>
    <t>DATA  DAS  PRINCIPAIS AVALIAÇÕES</t>
  </si>
  <si>
    <t>Aulas Extras</t>
  </si>
  <si>
    <t>Aulas/Destaques</t>
  </si>
  <si>
    <t>Feriados e dias que não Haverá aulas</t>
  </si>
  <si>
    <t>&lt;&lt;     I N F O R M A Ç Õ E S    A D I C I O N A I S     &gt;&gt;</t>
  </si>
  <si>
    <t>EE</t>
  </si>
  <si>
    <t>A aula que antecede cada prova é uma aula de exercícios de revisão.</t>
  </si>
  <si>
    <t>A matéria referente a cada prova ou trabalho é TODA a matéria anterior a correspondente aula de exercicios de revisão.</t>
  </si>
  <si>
    <t>Início das aulas 19-2: 12 de agosto</t>
  </si>
  <si>
    <t xml:space="preserve">30º CBM - Palestras de Divulgação - Rogério Martins </t>
  </si>
  <si>
    <t>Bicicleta</t>
  </si>
  <si>
    <t>Devido a natureza do curso, a matéria é cumulativa: conteúdos de provas anteriores são fundamentais para a prova em questão.</t>
  </si>
  <si>
    <t>https://www.youtube.com/watch?v=hukIyIYjto4</t>
  </si>
  <si>
    <t>Informações sobre Exame Especial -  Resolução CEPE 2880</t>
  </si>
  <si>
    <t>Calculus</t>
  </si>
  <si>
    <t>Optimization Theory</t>
  </si>
  <si>
    <t>Episode 313 - Finders Keepers</t>
  </si>
  <si>
    <t>Valor</t>
  </si>
  <si>
    <t>T3 - Singularidades Isoladas e Resíduos</t>
  </si>
  <si>
    <t>T3 - Séries de Laurent e O Teorema do Resíduo</t>
  </si>
  <si>
    <t>T3 - Classificação de Singularidades</t>
  </si>
  <si>
    <t>T3 - Pólos e Cálculo de Resíduos</t>
  </si>
  <si>
    <t>T3 - Aplicações - Algumas Integrais Impróprias e Trigonométricas</t>
  </si>
  <si>
    <t xml:space="preserve">T3 - Regiões no Plano Complexo </t>
  </si>
  <si>
    <t>T1 - Parte 1 - Questionário (Em sala)</t>
  </si>
  <si>
    <t>T1 -Parte 2 -  Trabalho Prático de Matemática Aplicada à ECA - Entrevista (envio)</t>
  </si>
  <si>
    <t>T1 - Parte 2 - Trabalho Prático de Matemática Aplicada à ECA - Entrevista (avaliação)</t>
  </si>
  <si>
    <t>T2 - Parte 1 - Questionário</t>
  </si>
  <si>
    <t>T2 - Parte 2 - Questionário</t>
  </si>
  <si>
    <t>T2 - Parte 3 - Trabalho Algodoo Tinkercad Tapei 101 - (envio)</t>
  </si>
  <si>
    <t>T2 - Parte 3 - Trabalho Algodoo Tinkercad Tapei 101 - (avaliação)</t>
  </si>
  <si>
    <t>T1+T2+T3 ( 1,1 mil pts )</t>
  </si>
  <si>
    <t>TOTAL</t>
  </si>
  <si>
    <t>nº</t>
  </si>
  <si>
    <t>Matrícula</t>
  </si>
  <si>
    <t>Nome</t>
  </si>
  <si>
    <t xml:space="preserve">Curso </t>
  </si>
  <si>
    <t>E-mail</t>
  </si>
  <si>
    <t>P1     ( em 8 pts )</t>
  </si>
  <si>
    <t>P1     ( em 10 pts )</t>
  </si>
  <si>
    <t>P1     ( 3 pts )</t>
  </si>
  <si>
    <t>Faltas parciais</t>
  </si>
  <si>
    <t>P2    ( 9 pts )</t>
  </si>
  <si>
    <t>P3    ( 12 pts )</t>
  </si>
  <si>
    <t>T1+T2+T3 ( 3 pts )</t>
  </si>
  <si>
    <t>FALTAS</t>
  </si>
  <si>
    <t>Faltas %</t>
  </si>
  <si>
    <t>Total do Semestre</t>
  </si>
  <si>
    <t>Total do Semestre %</t>
  </si>
  <si>
    <t>Corte Notas %</t>
  </si>
  <si>
    <t>Corte Faltas %</t>
  </si>
  <si>
    <t>Situação Parcial</t>
  </si>
  <si>
    <t>Exame Final</t>
  </si>
  <si>
    <t>Situação Final</t>
  </si>
  <si>
    <t>Nota Final</t>
  </si>
  <si>
    <t>Lista 14</t>
  </si>
  <si>
    <t>14.2.9565</t>
  </si>
  <si>
    <t>AMANDA LUIZA DO NASCIMENTO</t>
  </si>
  <si>
    <t>AUT</t>
  </si>
  <si>
    <t>amanda.nascimento@aluno.ufop.edu.br</t>
  </si>
  <si>
    <t>14.1.1998</t>
  </si>
  <si>
    <t>ANDRE LUIZ VIANA DA SILVA</t>
  </si>
  <si>
    <t>andre.viana1@aluno.ufop.edu.br</t>
  </si>
  <si>
    <t>14.2.1687</t>
  </si>
  <si>
    <t>ANTONIO HENRIQUE ALVES CARDOSO</t>
  </si>
  <si>
    <t>antonio.cardoso@aluno.ufop.edu.br</t>
  </si>
  <si>
    <t>15.2.1027</t>
  </si>
  <si>
    <t>ANTONIO PEDRO GONCALVES FERREIRA</t>
  </si>
  <si>
    <t>antonio.goncalves@aluno.ufop.edu.br</t>
  </si>
  <si>
    <t>10.2.1247</t>
  </si>
  <si>
    <t>ARLANE MARCOS DOS SANTOS</t>
  </si>
  <si>
    <t>arlane.santos@aluno.ufop.edu.br</t>
  </si>
  <si>
    <t>18.2.1243</t>
  </si>
  <si>
    <t>ARNALDO CAETANO CARDOSO</t>
  </si>
  <si>
    <t>arnaldo.cardoso@aluno.ufop.edu.br</t>
  </si>
  <si>
    <t>15.2.1010</t>
  </si>
  <si>
    <t>ARTHUR BERTONI NASCIMENTO</t>
  </si>
  <si>
    <t>arthur.nascimento@aluno.ufop.edu.br</t>
  </si>
  <si>
    <t>13.2.1482</t>
  </si>
  <si>
    <t>CAMILO ESTEVES MENDES DE AVELAR</t>
  </si>
  <si>
    <t>camilo.avelar@aluno.ufop.edu.br</t>
  </si>
  <si>
    <t>15.1.5772</t>
  </si>
  <si>
    <t>CLERISTON OLIVEIRA DE FARIA</t>
  </si>
  <si>
    <t>cleriston.faria@aluno.ufop.edu.br</t>
  </si>
  <si>
    <t>15.1.5723</t>
  </si>
  <si>
    <t>DANIELLE SILVA CARDOSO</t>
  </si>
  <si>
    <t>danielle.cardoso@aluno.ufop.edu.br</t>
  </si>
  <si>
    <t>12.2.1031</t>
  </si>
  <si>
    <t>DANIEL MAIA MOREIRA DOS SANTOS</t>
  </si>
  <si>
    <t>daniel.santos@aluno.ufop.edu.br</t>
  </si>
  <si>
    <t>12.2.1456</t>
  </si>
  <si>
    <t>DIEGO MARCIO ALBERTO</t>
  </si>
  <si>
    <t>diego.alberto@aluno.ufop.edu.br</t>
  </si>
  <si>
    <t>15.1.5797</t>
  </si>
  <si>
    <t>ERON ANTONIO LAGE</t>
  </si>
  <si>
    <t>eron.lage@aluno.ufop.edu.br</t>
  </si>
  <si>
    <t>18.1.1211</t>
  </si>
  <si>
    <t>GABRIEL CARVALHO MATOSO</t>
  </si>
  <si>
    <t>gabriel.matoso@aluno.ufop.edu.br</t>
  </si>
  <si>
    <t>12.1.1384</t>
  </si>
  <si>
    <t>GABRIEL DA SILVA SALOMAO</t>
  </si>
  <si>
    <t>gabriel.salomao@aluno.ufop.edu.br</t>
  </si>
  <si>
    <t>17.2.1396</t>
  </si>
  <si>
    <t>GUILHERME DE ASSIS DRUMOND</t>
  </si>
  <si>
    <t>guilherme.assis@aluno.ufop.edu.br</t>
  </si>
  <si>
    <t>13.2.9071</t>
  </si>
  <si>
    <t>HELTON JOSE TEIXEIRA JUNIOR</t>
  </si>
  <si>
    <t>helton.junior@aluno.ufop.edu.br</t>
  </si>
  <si>
    <t>17.2.1539</t>
  </si>
  <si>
    <t>JADSON BRAZ MUNIZ</t>
  </si>
  <si>
    <t>jadson.muniz@aluno.ufop.edu.br</t>
  </si>
  <si>
    <t>10.2.1982</t>
  </si>
  <si>
    <t>JOAB DE OLIVEIRA</t>
  </si>
  <si>
    <t>joab.oliveira@aluno.ufop.edu.br</t>
  </si>
  <si>
    <t>17.1.1128</t>
  </si>
  <si>
    <t>JOAO MARCELO PEDRA LOPES</t>
  </si>
  <si>
    <t>joao.pedra@aluno.ufop.edu.br</t>
  </si>
  <si>
    <t>17.1.1547</t>
  </si>
  <si>
    <t>JOAO PAULO ESTEVAO MORAIS</t>
  </si>
  <si>
    <t>joao.estevao@aluno.ufop.edu.br</t>
  </si>
  <si>
    <t>17.2.1683</t>
  </si>
  <si>
    <t>LARISSA CRISTINA COSTA OLIVEIRA</t>
  </si>
  <si>
    <t>larissa.cristina@aluno.ufop.edu.br</t>
  </si>
  <si>
    <t>12.2.4052</t>
  </si>
  <si>
    <t>LUCAS ANTONIO CLARET DA SILVA</t>
  </si>
  <si>
    <t>lucas.claret@aluno.ufop.edu.br</t>
  </si>
  <si>
    <t>17.2.1481</t>
  </si>
  <si>
    <t>LUCAS COSTA BRUNELLI</t>
  </si>
  <si>
    <t>lucas.brunelli@aluno.ufop.edu.br</t>
  </si>
  <si>
    <t>17.2.1586</t>
  </si>
  <si>
    <t>LUCAS DE PAULA MOREIRA</t>
  </si>
  <si>
    <t>lucas.moreira2@aluno.ufop.edu.br</t>
  </si>
  <si>
    <t>13.2.1801</t>
  </si>
  <si>
    <t>LUIS GUSTAVO VITORINO DE SOUZA</t>
  </si>
  <si>
    <t>luis.vitorino@aluno.ufop.edu.br</t>
  </si>
  <si>
    <t>14.2.1228</t>
  </si>
  <si>
    <t>MARCELO DE OLIVEIRA PEREIRA PAWLOWSKI</t>
  </si>
  <si>
    <t>marcelo.pawlowski@aluno.ufop.edu.br</t>
  </si>
  <si>
    <t>16.2.1715</t>
  </si>
  <si>
    <t>MARCOS VINICIUS ALVES FERREIRA DA SILVA</t>
  </si>
  <si>
    <t>marcos.alves1@aluno.ufop.edu.br</t>
  </si>
  <si>
    <t>17.2.1332</t>
  </si>
  <si>
    <t>MARIANA REGINA FERREIRA MOTA</t>
  </si>
  <si>
    <t>mariana.regina@aluno.ufop.edu.br</t>
  </si>
  <si>
    <t>15.2.1248</t>
  </si>
  <si>
    <t>MATEUS NAZARIO COELHO</t>
  </si>
  <si>
    <t>mateus.nazario@aluno.ufop.edu.br</t>
  </si>
  <si>
    <t>13.2.9709</t>
  </si>
  <si>
    <t>MATHEUS ROCHA GONCALVES</t>
  </si>
  <si>
    <t>matheus.goncalves@aluno.ufop.edu.br</t>
  </si>
  <si>
    <t>17.2.1652</t>
  </si>
  <si>
    <t>PATRICK TADEU SOUZA MAGELA</t>
  </si>
  <si>
    <t>patrick.magela@aluno.ufop.edu.br</t>
  </si>
  <si>
    <t>13.1.1232</t>
  </si>
  <si>
    <t>PAULA RABELLO GONCALVES</t>
  </si>
  <si>
    <t>paula.goncalves@aluno.ufop.edu.br</t>
  </si>
  <si>
    <t>17.2.1397</t>
  </si>
  <si>
    <t>PEDRO ALCANTARA COSTA</t>
  </si>
  <si>
    <t>pedro.alcantara@aluno.ufop.edu.br</t>
  </si>
  <si>
    <t>16.2.1580</t>
  </si>
  <si>
    <t>PEDRO GABRIEL DE CARVALHO</t>
  </si>
  <si>
    <t>pedro.gabriel@aluno.ufop.edu.br</t>
  </si>
  <si>
    <t>17.1.1532</t>
  </si>
  <si>
    <t>PEDRO LUCAS ANDRADE</t>
  </si>
  <si>
    <t>pedro.lucas1@aluno.ufop.edu.br</t>
  </si>
  <si>
    <t>14.1.1165</t>
  </si>
  <si>
    <t>RAFAEL PEDROSA DE OLIVEIRA</t>
  </si>
  <si>
    <t>rafael.pedrosa1@aluno.ufop.edu.br</t>
  </si>
  <si>
    <t>13.2.9378</t>
  </si>
  <si>
    <t>REGINA TATIANA DE OLIVEIRA</t>
  </si>
  <si>
    <t>regina.tatiana@aluno.ufop.edu.br</t>
  </si>
  <si>
    <t>16.1.1503</t>
  </si>
  <si>
    <t>RENYMARA HANNA MACEDO SANTOS</t>
  </si>
  <si>
    <t>renymara.santos@aluno.ufop.edu.br</t>
  </si>
  <si>
    <t>13.2.4506</t>
  </si>
  <si>
    <t>RODRIGO RIBEIRO FRANCO</t>
  </si>
  <si>
    <t>rodrigo.franco@aluno.ufop.edu.br</t>
  </si>
  <si>
    <t>17.2.1363</t>
  </si>
  <si>
    <t>SARA GONCALVES FERREIRA PEREIRA</t>
  </si>
  <si>
    <t>sara.ferreira1@aluno.ufop.edu.br</t>
  </si>
  <si>
    <t>14.1.1096</t>
  </si>
  <si>
    <t>SILVIA GOMES DE MELO</t>
  </si>
  <si>
    <t>silvia.melo@aluno.ufop.edu.br</t>
  </si>
  <si>
    <t>17.1.1092</t>
  </si>
  <si>
    <t>THALES GUEDES RODRIGUES</t>
  </si>
  <si>
    <t>thales.rodrigues@aluno.ufop.edu.br</t>
  </si>
  <si>
    <t>17.1.1541</t>
  </si>
  <si>
    <t>THALLYS AUGUSTO CLEMENTE</t>
  </si>
  <si>
    <t>thallys.clemente@aluno.ufop.edu.br</t>
  </si>
  <si>
    <t>14.1.1435</t>
  </si>
  <si>
    <t>THIAGO TAVARES DE OLIVEIRA</t>
  </si>
  <si>
    <t>thiago.tavares2@aluno.ufop.edu.br</t>
  </si>
  <si>
    <t>12.2.1660</t>
  </si>
  <si>
    <t>TIAGO POMARICO LASMAR</t>
  </si>
  <si>
    <t>tiago.lasmar@aluno.ufop.edu.br</t>
  </si>
  <si>
    <t>17.2.1377</t>
  </si>
  <si>
    <t>VINICIUS BEDESCHI COSTA CUNHA</t>
  </si>
  <si>
    <t>vinicius.cunha@aluno.ufop.edu.br</t>
  </si>
  <si>
    <t>15.1.1568</t>
  </si>
  <si>
    <t>VITOR LUIS DE ARAUJO CAMPOS</t>
  </si>
  <si>
    <t>vitor.luis@aluno.ufop.edu.br</t>
  </si>
  <si>
    <t>P1     ( 10 pts )</t>
  </si>
  <si>
    <t>P2    ( 10 pts )</t>
  </si>
  <si>
    <t>P3    ( 10 pts )</t>
  </si>
  <si>
    <t>Trabalhos</t>
  </si>
  <si>
    <t>2018-08-14 17:10:41</t>
  </si>
  <si>
    <t>2018-08-16 17:10:01</t>
  </si>
  <si>
    <t>2018-08-21 23:46:25</t>
  </si>
  <si>
    <t>2018-08-23 17:10:23</t>
  </si>
  <si>
    <t>2018-08-28 17:10:57</t>
  </si>
  <si>
    <t>2018-08-30 16:20:56</t>
  </si>
  <si>
    <t>2018-09-04 17:10:48</t>
  </si>
  <si>
    <t>2018-09-06 17:10:49</t>
  </si>
  <si>
    <t>2018-09-11 17:10:36</t>
  </si>
  <si>
    <t>2018-09-13 17:10:06</t>
  </si>
  <si>
    <t>2018-09-18 16:21:45</t>
  </si>
  <si>
    <t>2018-09-20 16:21:58</t>
  </si>
  <si>
    <t>2018-09-25 17:10:21</t>
  </si>
  <si>
    <t>2018-09-27 17:10:06</t>
  </si>
  <si>
    <t>2018-10-02 17:10:33</t>
  </si>
  <si>
    <t>2018-10-04 18:11:07</t>
  </si>
  <si>
    <t>2018-10-09 17:08:34</t>
  </si>
  <si>
    <t>2018-10-11 17:07:59</t>
  </si>
  <si>
    <t>2018-10-16 17:24:50</t>
  </si>
  <si>
    <t>2018-10-18 18:44:06</t>
  </si>
  <si>
    <t>2018-10-23 17:59:47</t>
  </si>
  <si>
    <t>2018-10-25 17:11:59</t>
  </si>
  <si>
    <t>2018-10-30 17:04:18</t>
  </si>
  <si>
    <t>2018-11-01 18:45:14</t>
  </si>
  <si>
    <t>2018-11-06 18:46:09</t>
  </si>
  <si>
    <t>2018-11-08 18:54:26</t>
  </si>
  <si>
    <t>2018-11-13 17:20:23</t>
  </si>
  <si>
    <t>2018-11-15 18:47:09</t>
  </si>
  <si>
    <t>2018-11-20 17:14:36</t>
  </si>
  <si>
    <t>2018-11-22 17:39:10</t>
  </si>
  <si>
    <t>2018-11-27 18:48:08</t>
  </si>
  <si>
    <t>2018-12-04 18:43:26</t>
  </si>
  <si>
    <t>2018-12-06 18:04:07</t>
  </si>
  <si>
    <t>18.2.1021</t>
  </si>
  <si>
    <t>BERNARDO VALOIS COSTA</t>
  </si>
  <si>
    <t>bernardo.costa@aluno.ufop.edu.br</t>
  </si>
  <si>
    <t>18.2.4172</t>
  </si>
  <si>
    <t>HUDSON GABRIEL DA SILVA</t>
  </si>
  <si>
    <t>EST</t>
  </si>
  <si>
    <t>hudson.gabriel@aluno.ufop.edu.br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</si>
</sst>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\-MMM;@"/>
    <numFmt numFmtId="166" formatCode="DD/MM/YYYY"/>
    <numFmt numFmtId="167" formatCode="HH:MM:SS"/>
    <numFmt numFmtId="168" formatCode="0.00E+000"/>
    <numFmt numFmtId="169" formatCode="DD\-MMM\-YY"/>
    <numFmt numFmtId="170" formatCode="0.0"/>
    <numFmt numFmtId="171" formatCode="0"/>
    <numFmt numFmtId="172" formatCode="#,##0;\-#,##0"/>
    <numFmt numFmtId="173" formatCode="#"/>
    <numFmt numFmtId="174" formatCode="DD/MM/YY"/>
  </numFmts>
  <fonts count="62">
    <font>
      <sz val="11"/>
      <color indexed="8"/>
      <name val="Calibri"/>
      <family val="2"/>
    </font>
    <font>
      <sz val="10"/>
      <name val="Arial"/>
      <family val="0"/>
    </font>
    <font>
      <sz val="11"/>
      <color indexed="48"/>
      <name val="Calibri"/>
      <family val="2"/>
    </font>
    <font>
      <b/>
      <sz val="12"/>
      <color indexed="39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25"/>
      <name val="Calibri"/>
      <family val="2"/>
    </font>
    <font>
      <b/>
      <sz val="11"/>
      <color indexed="43"/>
      <name val="Calibri"/>
      <family val="2"/>
    </font>
    <font>
      <sz val="11"/>
      <color indexed="25"/>
      <name val="Calibri"/>
      <family val="2"/>
    </font>
    <font>
      <b/>
      <sz val="11"/>
      <color indexed="60"/>
      <name val="Calibri"/>
      <family val="2"/>
    </font>
    <font>
      <b/>
      <sz val="11"/>
      <color indexed="39"/>
      <name val="Calibri"/>
      <family val="2"/>
    </font>
    <font>
      <b/>
      <sz val="11"/>
      <color indexed="8"/>
      <name val="Calibri"/>
      <family val="2"/>
    </font>
    <font>
      <b/>
      <i/>
      <sz val="11"/>
      <color indexed="60"/>
      <name val="Calibri"/>
      <family val="2"/>
    </font>
    <font>
      <b/>
      <sz val="12"/>
      <color indexed="60"/>
      <name val="Calibri"/>
      <family val="2"/>
    </font>
    <font>
      <sz val="11"/>
      <color indexed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6"/>
      <color indexed="36"/>
      <name val="Calibri"/>
      <family val="2"/>
    </font>
    <font>
      <sz val="10"/>
      <color indexed="3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b/>
      <i/>
      <sz val="10"/>
      <name val="Calibri"/>
      <family val="2"/>
    </font>
    <font>
      <b/>
      <i/>
      <sz val="10"/>
      <color indexed="62"/>
      <name val="Calibri"/>
      <family val="2"/>
    </font>
    <font>
      <sz val="10"/>
      <color indexed="10"/>
      <name val="Calibri"/>
      <family val="2"/>
    </font>
    <font>
      <sz val="10"/>
      <color indexed="8"/>
      <name val="Garamond"/>
      <family val="1"/>
    </font>
    <font>
      <b/>
      <sz val="10"/>
      <color indexed="10"/>
      <name val="Garamond"/>
      <family val="1"/>
    </font>
    <font>
      <sz val="10"/>
      <color indexed="10"/>
      <name val="Garamond"/>
      <family val="1"/>
    </font>
    <font>
      <sz val="10"/>
      <color indexed="25"/>
      <name val="Calibri"/>
      <family val="2"/>
    </font>
    <font>
      <b/>
      <i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b/>
      <sz val="10"/>
      <color indexed="8"/>
      <name val="Calibri"/>
      <family val="2"/>
    </font>
    <font>
      <b/>
      <sz val="13"/>
      <color indexed="12"/>
      <name val="Calibri"/>
      <family val="2"/>
    </font>
    <font>
      <sz val="11"/>
      <color indexed="44"/>
      <name val="Calibri"/>
      <family val="2"/>
    </font>
    <font>
      <sz val="11"/>
      <name val="Calibri"/>
      <family val="2"/>
    </font>
    <font>
      <b/>
      <sz val="11"/>
      <color indexed="44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sz val="11"/>
      <color indexed="12"/>
      <name val="Calibri"/>
      <family val="2"/>
    </font>
    <font>
      <sz val="13"/>
      <color indexed="8"/>
      <name val="Calibri"/>
      <family val="2"/>
    </font>
    <font>
      <sz val="13"/>
      <color indexed="48"/>
      <name val="Calibri"/>
      <family val="2"/>
    </font>
    <font>
      <sz val="13"/>
      <color indexed="12"/>
      <name val="Calibri"/>
      <family val="2"/>
    </font>
    <font>
      <sz val="14"/>
      <color indexed="8"/>
      <name val="Calibri"/>
      <family val="2"/>
    </font>
    <font>
      <strike/>
      <sz val="11"/>
      <color indexed="8"/>
      <name val="Calibri"/>
      <family val="2"/>
    </font>
    <font>
      <b/>
      <strike/>
      <sz val="11"/>
      <color indexed="17"/>
      <name val="Calibri"/>
      <family val="2"/>
    </font>
    <font>
      <strike/>
      <sz val="11"/>
      <color indexed="12"/>
      <name val="Calibri"/>
      <family val="2"/>
    </font>
    <font>
      <b/>
      <strike/>
      <sz val="11"/>
      <color indexed="8"/>
      <name val="Calibri"/>
      <family val="2"/>
    </font>
    <font>
      <strike/>
      <sz val="13"/>
      <color indexed="8"/>
      <name val="Calibri"/>
      <family val="2"/>
    </font>
    <font>
      <strike/>
      <sz val="13"/>
      <color indexed="48"/>
      <name val="Calibri"/>
      <family val="2"/>
    </font>
    <font>
      <strike/>
      <sz val="14"/>
      <color indexed="8"/>
      <name val="Calibri"/>
      <family val="2"/>
    </font>
    <font>
      <strike/>
      <sz val="13"/>
      <color indexed="12"/>
      <name val="Calibri"/>
      <family val="2"/>
    </font>
    <font>
      <strike/>
      <sz val="14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sz val="13"/>
      <color indexed="16"/>
      <name val="Calibri"/>
      <family val="2"/>
    </font>
    <font>
      <b/>
      <i/>
      <sz val="13"/>
      <color indexed="59"/>
      <name val="Calibri"/>
      <family val="2"/>
    </font>
    <font>
      <b/>
      <sz val="9"/>
      <color indexed="8"/>
      <name val="Calibri"/>
      <family val="2"/>
    </font>
    <font>
      <strike/>
      <sz val="11"/>
      <name val="Calibri"/>
      <family val="2"/>
    </font>
    <font>
      <b/>
      <sz val="13"/>
      <color indexed="8"/>
      <name val="Calibri"/>
      <family val="2"/>
    </font>
    <font>
      <b/>
      <sz val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hair">
        <color indexed="37"/>
      </left>
      <right style="hair">
        <color indexed="37"/>
      </right>
      <top style="hair">
        <color indexed="37"/>
      </top>
      <bottom style="hair">
        <color indexed="37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2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2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8" fillId="0" borderId="0" applyNumberFormat="0" applyFill="0" applyBorder="0" applyAlignment="0" applyProtection="0"/>
  </cellStyleXfs>
  <cellXfs count="216">
    <xf numFmtId="164" fontId="0" fillId="0" borderId="0" xfId="0" applyAlignment="1">
      <alignment/>
    </xf>
    <xf numFmtId="164" fontId="15" fillId="0" borderId="0" xfId="0" applyFont="1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Fill="1" applyAlignment="1">
      <alignment/>
    </xf>
    <xf numFmtId="164" fontId="17" fillId="4" borderId="1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/>
    </xf>
    <xf numFmtId="164" fontId="18" fillId="5" borderId="3" xfId="0" applyFont="1" applyFill="1" applyBorder="1" applyAlignment="1">
      <alignment/>
    </xf>
    <xf numFmtId="164" fontId="19" fillId="5" borderId="3" xfId="20" applyNumberFormat="1" applyFill="1" applyBorder="1" applyAlignment="1" applyProtection="1">
      <alignment/>
      <protection/>
    </xf>
    <xf numFmtId="164" fontId="20" fillId="5" borderId="3" xfId="20" applyNumberFormat="1" applyFont="1" applyFill="1" applyBorder="1" applyAlignment="1" applyProtection="1">
      <alignment/>
      <protection/>
    </xf>
    <xf numFmtId="164" fontId="18" fillId="5" borderId="4" xfId="0" applyFont="1" applyFill="1" applyBorder="1" applyAlignment="1">
      <alignment/>
    </xf>
    <xf numFmtId="164" fontId="21" fillId="0" borderId="0" xfId="0" applyFont="1" applyFill="1" applyAlignment="1">
      <alignment horizontal="center"/>
    </xf>
    <xf numFmtId="164" fontId="22" fillId="6" borderId="0" xfId="0" applyFont="1" applyFill="1" applyAlignment="1">
      <alignment horizontal="center"/>
    </xf>
    <xf numFmtId="164" fontId="15" fillId="0" borderId="0" xfId="0" applyFont="1" applyBorder="1" applyAlignment="1">
      <alignment horizontal="center" vertical="center"/>
    </xf>
    <xf numFmtId="164" fontId="21" fillId="0" borderId="0" xfId="0" applyFont="1" applyFill="1" applyBorder="1" applyAlignment="1">
      <alignment horizontal="center" vertical="center"/>
    </xf>
    <xf numFmtId="164" fontId="21" fillId="0" borderId="0" xfId="0" applyFont="1" applyFill="1" applyBorder="1" applyAlignment="1">
      <alignment horizontal="center"/>
    </xf>
    <xf numFmtId="165" fontId="23" fillId="0" borderId="5" xfId="0" applyNumberFormat="1" applyFont="1" applyFill="1" applyBorder="1" applyAlignment="1">
      <alignment horizontal="center"/>
    </xf>
    <xf numFmtId="165" fontId="18" fillId="5" borderId="1" xfId="0" applyNumberFormat="1" applyFont="1" applyFill="1" applyBorder="1" applyAlignment="1">
      <alignment horizontal="center"/>
    </xf>
    <xf numFmtId="165" fontId="16" fillId="0" borderId="1" xfId="0" applyNumberFormat="1" applyFont="1" applyFill="1" applyBorder="1" applyAlignment="1">
      <alignment horizontal="center"/>
    </xf>
    <xf numFmtId="165" fontId="16" fillId="0" borderId="6" xfId="0" applyNumberFormat="1" applyFont="1" applyFill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164" fontId="15" fillId="0" borderId="0" xfId="0" applyFont="1" applyBorder="1" applyAlignment="1">
      <alignment/>
    </xf>
    <xf numFmtId="164" fontId="24" fillId="7" borderId="7" xfId="0" applyFont="1" applyFill="1" applyBorder="1" applyAlignment="1">
      <alignment horizontal="center"/>
    </xf>
    <xf numFmtId="164" fontId="25" fillId="7" borderId="8" xfId="0" applyFont="1" applyFill="1" applyBorder="1" applyAlignment="1">
      <alignment horizontal="center"/>
    </xf>
    <xf numFmtId="164" fontId="25" fillId="7" borderId="9" xfId="0" applyFont="1" applyFill="1" applyBorder="1" applyAlignment="1">
      <alignment horizontal="center"/>
    </xf>
    <xf numFmtId="164" fontId="24" fillId="7" borderId="10" xfId="0" applyFont="1" applyFill="1" applyBorder="1" applyAlignment="1">
      <alignment horizontal="center"/>
    </xf>
    <xf numFmtId="164" fontId="26" fillId="7" borderId="0" xfId="0" applyNumberFormat="1" applyFont="1" applyFill="1" applyBorder="1" applyAlignment="1">
      <alignment horizontal="center"/>
    </xf>
    <xf numFmtId="167" fontId="26" fillId="7" borderId="0" xfId="0" applyNumberFormat="1" applyFont="1" applyFill="1" applyBorder="1" applyAlignment="1">
      <alignment horizontal="center"/>
    </xf>
    <xf numFmtId="168" fontId="24" fillId="7" borderId="11" xfId="0" applyNumberFormat="1" applyFont="1" applyFill="1" applyBorder="1" applyAlignment="1">
      <alignment horizontal="center"/>
    </xf>
    <xf numFmtId="164" fontId="24" fillId="7" borderId="11" xfId="0" applyFont="1" applyFill="1" applyBorder="1" applyAlignment="1">
      <alignment horizontal="center"/>
    </xf>
    <xf numFmtId="164" fontId="24" fillId="7" borderId="12" xfId="0" applyFont="1" applyFill="1" applyBorder="1" applyAlignment="1">
      <alignment horizontal="center"/>
    </xf>
    <xf numFmtId="164" fontId="26" fillId="7" borderId="13" xfId="0" applyFont="1" applyFill="1" applyBorder="1" applyAlignment="1">
      <alignment horizontal="center"/>
    </xf>
    <xf numFmtId="164" fontId="24" fillId="7" borderId="14" xfId="0" applyFont="1" applyFill="1" applyBorder="1" applyAlignment="1">
      <alignment horizontal="center"/>
    </xf>
    <xf numFmtId="165" fontId="16" fillId="8" borderId="1" xfId="0" applyNumberFormat="1" applyFont="1" applyFill="1" applyBorder="1" applyAlignment="1">
      <alignment horizontal="center"/>
    </xf>
    <xf numFmtId="165" fontId="27" fillId="0" borderId="1" xfId="0" applyNumberFormat="1" applyFont="1" applyFill="1" applyBorder="1" applyAlignment="1">
      <alignment horizontal="center"/>
    </xf>
    <xf numFmtId="165" fontId="27" fillId="0" borderId="6" xfId="0" applyNumberFormat="1" applyFont="1" applyFill="1" applyBorder="1" applyAlignment="1">
      <alignment horizontal="center"/>
    </xf>
    <xf numFmtId="164" fontId="0" fillId="7" borderId="7" xfId="0" applyFill="1" applyBorder="1" applyAlignment="1">
      <alignment/>
    </xf>
    <xf numFmtId="164" fontId="0" fillId="7" borderId="8" xfId="0" applyFill="1" applyBorder="1" applyAlignment="1">
      <alignment/>
    </xf>
    <xf numFmtId="164" fontId="0" fillId="7" borderId="9" xfId="0" applyFill="1" applyBorder="1" applyAlignment="1">
      <alignment/>
    </xf>
    <xf numFmtId="164" fontId="0" fillId="7" borderId="10" xfId="0" applyFill="1" applyBorder="1" applyAlignment="1">
      <alignment horizontal="center"/>
    </xf>
    <xf numFmtId="164" fontId="6" fillId="7" borderId="0" xfId="0" applyFont="1" applyFill="1" applyAlignment="1">
      <alignment horizontal="center"/>
    </xf>
    <xf numFmtId="164" fontId="0" fillId="7" borderId="0" xfId="0" applyFill="1" applyAlignment="1">
      <alignment horizontal="center"/>
    </xf>
    <xf numFmtId="164" fontId="0" fillId="7" borderId="11" xfId="0" applyFill="1" applyBorder="1" applyAlignment="1">
      <alignment horizontal="center"/>
    </xf>
    <xf numFmtId="167" fontId="8" fillId="7" borderId="10" xfId="0" applyNumberFormat="1" applyFont="1" applyFill="1" applyBorder="1" applyAlignment="1">
      <alignment horizontal="center"/>
    </xf>
    <xf numFmtId="164" fontId="8" fillId="7" borderId="0" xfId="0" applyFont="1" applyFill="1" applyAlignment="1">
      <alignment horizontal="center"/>
    </xf>
    <xf numFmtId="167" fontId="8" fillId="7" borderId="12" xfId="0" applyNumberFormat="1" applyFont="1" applyFill="1" applyBorder="1" applyAlignment="1">
      <alignment horizontal="center"/>
    </xf>
    <xf numFmtId="164" fontId="0" fillId="7" borderId="13" xfId="0" applyFill="1" applyBorder="1" applyAlignment="1">
      <alignment horizontal="center"/>
    </xf>
    <xf numFmtId="164" fontId="8" fillId="7" borderId="13" xfId="0" applyFont="1" applyFill="1" applyBorder="1" applyAlignment="1">
      <alignment horizontal="center"/>
    </xf>
    <xf numFmtId="164" fontId="0" fillId="7" borderId="14" xfId="0" applyFill="1" applyBorder="1" applyAlignment="1">
      <alignment horizontal="center"/>
    </xf>
    <xf numFmtId="164" fontId="28" fillId="0" borderId="15" xfId="0" applyFont="1" applyBorder="1" applyAlignment="1">
      <alignment horizontal="center"/>
    </xf>
    <xf numFmtId="166" fontId="16" fillId="8" borderId="16" xfId="0" applyNumberFormat="1" applyFont="1" applyFill="1" applyBorder="1" applyAlignment="1">
      <alignment horizontal="center"/>
    </xf>
    <xf numFmtId="166" fontId="29" fillId="9" borderId="16" xfId="0" applyNumberFormat="1" applyFont="1" applyFill="1" applyBorder="1" applyAlignment="1">
      <alignment horizontal="center"/>
    </xf>
    <xf numFmtId="166" fontId="16" fillId="5" borderId="16" xfId="0" applyNumberFormat="1" applyFont="1" applyFill="1" applyBorder="1" applyAlignment="1">
      <alignment horizontal="center"/>
    </xf>
    <xf numFmtId="166" fontId="30" fillId="10" borderId="17" xfId="0" applyNumberFormat="1" applyFont="1" applyFill="1" applyBorder="1" applyAlignment="1">
      <alignment horizontal="center"/>
    </xf>
    <xf numFmtId="164" fontId="28" fillId="0" borderId="18" xfId="0" applyFont="1" applyBorder="1" applyAlignment="1">
      <alignment horizontal="center"/>
    </xf>
    <xf numFmtId="165" fontId="23" fillId="0" borderId="19" xfId="0" applyNumberFormat="1" applyFont="1" applyFill="1" applyBorder="1" applyAlignment="1">
      <alignment horizontal="center"/>
    </xf>
    <xf numFmtId="165" fontId="16" fillId="0" borderId="20" xfId="0" applyNumberFormat="1" applyFont="1" applyFill="1" applyBorder="1" applyAlignment="1">
      <alignment horizontal="center"/>
    </xf>
    <xf numFmtId="165" fontId="16" fillId="8" borderId="20" xfId="0" applyNumberFormat="1" applyFont="1" applyFill="1" applyBorder="1" applyAlignment="1">
      <alignment horizontal="center"/>
    </xf>
    <xf numFmtId="165" fontId="16" fillId="0" borderId="21" xfId="0" applyNumberFormat="1" applyFont="1" applyFill="1" applyBorder="1" applyAlignment="1">
      <alignment horizontal="center"/>
    </xf>
    <xf numFmtId="164" fontId="30" fillId="5" borderId="22" xfId="0" applyFont="1" applyFill="1" applyBorder="1" applyAlignment="1">
      <alignment horizontal="left"/>
    </xf>
    <xf numFmtId="164" fontId="15" fillId="5" borderId="23" xfId="0" applyFont="1" applyFill="1" applyBorder="1" applyAlignment="1">
      <alignment/>
    </xf>
    <xf numFmtId="166" fontId="16" fillId="5" borderId="23" xfId="0" applyNumberFormat="1" applyFont="1" applyFill="1" applyBorder="1" applyAlignment="1">
      <alignment horizontal="center"/>
    </xf>
    <xf numFmtId="164" fontId="15" fillId="5" borderId="24" xfId="0" applyFont="1" applyFill="1" applyBorder="1" applyAlignment="1">
      <alignment/>
    </xf>
    <xf numFmtId="164" fontId="31" fillId="5" borderId="25" xfId="0" applyFont="1" applyFill="1" applyBorder="1" applyAlignment="1">
      <alignment horizontal="left" wrapText="1"/>
    </xf>
    <xf numFmtId="164" fontId="30" fillId="5" borderId="25" xfId="0" applyFont="1" applyFill="1" applyBorder="1" applyAlignment="1">
      <alignment horizontal="left" wrapText="1"/>
    </xf>
    <xf numFmtId="164" fontId="31" fillId="5" borderId="26" xfId="0" applyFont="1" applyFill="1" applyBorder="1" applyAlignment="1">
      <alignment horizontal="left" vertical="top" wrapText="1"/>
    </xf>
    <xf numFmtId="164" fontId="32" fillId="0" borderId="0" xfId="0" applyFont="1" applyAlignment="1">
      <alignment/>
    </xf>
    <xf numFmtId="164" fontId="2" fillId="0" borderId="0" xfId="0" applyFont="1" applyAlignment="1">
      <alignment/>
    </xf>
    <xf numFmtId="164" fontId="33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34" fillId="11" borderId="27" xfId="0" applyFont="1" applyFill="1" applyBorder="1" applyAlignment="1">
      <alignment horizontal="center" vertical="center"/>
    </xf>
    <xf numFmtId="164" fontId="34" fillId="11" borderId="27" xfId="0" applyFont="1" applyFill="1" applyBorder="1" applyAlignment="1">
      <alignment horizontal="center" vertical="center" textRotation="90"/>
    </xf>
    <xf numFmtId="164" fontId="35" fillId="12" borderId="27" xfId="0" applyFont="1" applyFill="1" applyBorder="1" applyAlignment="1">
      <alignment horizontal="center" vertical="center" textRotation="90" wrapText="1"/>
    </xf>
    <xf numFmtId="164" fontId="35" fillId="11" borderId="27" xfId="0" applyFont="1" applyFill="1" applyBorder="1" applyAlignment="1">
      <alignment horizontal="center" vertical="center" textRotation="90"/>
    </xf>
    <xf numFmtId="164" fontId="33" fillId="11" borderId="27" xfId="0" applyNumberFormat="1" applyFont="1" applyFill="1" applyBorder="1" applyAlignment="1">
      <alignment horizontal="center" vertical="center" textRotation="90"/>
    </xf>
    <xf numFmtId="164" fontId="34" fillId="11" borderId="27" xfId="0" applyNumberFormat="1" applyFont="1" applyFill="1" applyBorder="1" applyAlignment="1">
      <alignment textRotation="90"/>
    </xf>
    <xf numFmtId="164" fontId="36" fillId="11" borderId="27" xfId="0" applyNumberFormat="1" applyFont="1" applyFill="1" applyBorder="1" applyAlignment="1">
      <alignment horizontal="center" vertical="center" textRotation="90"/>
    </xf>
    <xf numFmtId="164" fontId="34" fillId="11" borderId="27" xfId="0" applyNumberFormat="1" applyFont="1" applyFill="1" applyBorder="1" applyAlignment="1">
      <alignment horizontal="center" vertical="center" textRotation="90"/>
    </xf>
    <xf numFmtId="169" fontId="34" fillId="11" borderId="27" xfId="0" applyNumberFormat="1" applyFont="1" applyFill="1" applyBorder="1" applyAlignment="1">
      <alignment textRotation="90"/>
    </xf>
    <xf numFmtId="169" fontId="34" fillId="11" borderId="27" xfId="0" applyNumberFormat="1" applyFont="1" applyFill="1" applyBorder="1" applyAlignment="1">
      <alignment/>
    </xf>
    <xf numFmtId="169" fontId="4" fillId="0" borderId="0" xfId="0" applyNumberFormat="1" applyFont="1" applyAlignment="1">
      <alignment/>
    </xf>
    <xf numFmtId="164" fontId="35" fillId="0" borderId="0" xfId="0" applyFont="1" applyAlignment="1">
      <alignment/>
    </xf>
    <xf numFmtId="164" fontId="35" fillId="12" borderId="27" xfId="0" applyFont="1" applyFill="1" applyBorder="1" applyAlignment="1">
      <alignment horizontal="center" vertical="center"/>
    </xf>
    <xf numFmtId="164" fontId="35" fillId="12" borderId="27" xfId="0" applyFont="1" applyFill="1" applyBorder="1" applyAlignment="1">
      <alignment horizontal="center" vertical="center" textRotation="90"/>
    </xf>
    <xf numFmtId="164" fontId="37" fillId="12" borderId="27" xfId="0" applyNumberFormat="1" applyFont="1" applyFill="1" applyBorder="1" applyAlignment="1">
      <alignment horizontal="center" vertical="center" textRotation="90"/>
    </xf>
    <xf numFmtId="169" fontId="35" fillId="12" borderId="27" xfId="0" applyNumberFormat="1" applyFont="1" applyFill="1" applyBorder="1" applyAlignment="1">
      <alignment horizontal="center" vertical="center" textRotation="90"/>
    </xf>
    <xf numFmtId="169" fontId="35" fillId="0" borderId="0" xfId="0" applyNumberFormat="1" applyFont="1" applyAlignment="1">
      <alignment/>
    </xf>
    <xf numFmtId="169" fontId="38" fillId="12" borderId="27" xfId="0" applyNumberFormat="1" applyFont="1" applyFill="1" applyBorder="1" applyAlignment="1">
      <alignment horizontal="center" vertical="center" textRotation="90"/>
    </xf>
    <xf numFmtId="169" fontId="34" fillId="11" borderId="27" xfId="0" applyNumberFormat="1" applyFont="1" applyFill="1" applyBorder="1" applyAlignment="1">
      <alignment horizontal="center" vertical="center" textRotation="90"/>
    </xf>
    <xf numFmtId="164" fontId="34" fillId="11" borderId="27" xfId="0" applyFont="1" applyFill="1" applyBorder="1" applyAlignment="1">
      <alignment horizontal="center" vertical="center" textRotation="90" wrapText="1"/>
    </xf>
    <xf numFmtId="169" fontId="0" fillId="0" borderId="0" xfId="0" applyNumberFormat="1" applyAlignment="1">
      <alignment/>
    </xf>
    <xf numFmtId="164" fontId="39" fillId="0" borderId="28" xfId="0" applyFont="1" applyBorder="1" applyAlignment="1">
      <alignment/>
    </xf>
    <xf numFmtId="164" fontId="0" fillId="0" borderId="28" xfId="0" applyFont="1" applyBorder="1" applyAlignment="1">
      <alignment horizontal="center" wrapText="1"/>
    </xf>
    <xf numFmtId="164" fontId="0" fillId="0" borderId="28" xfId="0" applyFont="1" applyBorder="1" applyAlignment="1">
      <alignment/>
    </xf>
    <xf numFmtId="170" fontId="0" fillId="0" borderId="28" xfId="0" applyNumberFormat="1" applyBorder="1" applyAlignment="1">
      <alignment horizontal="center"/>
    </xf>
    <xf numFmtId="171" fontId="40" fillId="0" borderId="28" xfId="0" applyNumberFormat="1" applyFont="1" applyBorder="1" applyAlignment="1">
      <alignment horizontal="center"/>
    </xf>
    <xf numFmtId="170" fontId="11" fillId="0" borderId="28" xfId="0" applyNumberFormat="1" applyFont="1" applyBorder="1" applyAlignment="1">
      <alignment horizontal="center"/>
    </xf>
    <xf numFmtId="170" fontId="0" fillId="0" borderId="28" xfId="0" applyNumberFormat="1" applyBorder="1" applyAlignment="1">
      <alignment horizontal="right"/>
    </xf>
    <xf numFmtId="172" fontId="41" fillId="0" borderId="29" xfId="0" applyNumberFormat="1" applyFont="1" applyBorder="1" applyAlignment="1">
      <alignment horizontal="center"/>
    </xf>
    <xf numFmtId="172" fontId="42" fillId="0" borderId="29" xfId="0" applyNumberFormat="1" applyFont="1" applyBorder="1" applyAlignment="1">
      <alignment horizontal="center"/>
    </xf>
    <xf numFmtId="170" fontId="41" fillId="0" borderId="29" xfId="0" applyNumberFormat="1" applyFont="1" applyBorder="1" applyAlignment="1">
      <alignment horizontal="center"/>
    </xf>
    <xf numFmtId="164" fontId="41" fillId="0" borderId="29" xfId="0" applyNumberFormat="1" applyFont="1" applyBorder="1" applyAlignment="1">
      <alignment horizontal="center"/>
    </xf>
    <xf numFmtId="164" fontId="0" fillId="0" borderId="29" xfId="0" applyBorder="1" applyAlignment="1">
      <alignment horizontal="center"/>
    </xf>
    <xf numFmtId="164" fontId="0" fillId="0" borderId="29" xfId="0" applyBorder="1" applyAlignment="1">
      <alignment/>
    </xf>
    <xf numFmtId="170" fontId="43" fillId="0" borderId="29" xfId="0" applyNumberFormat="1" applyFont="1" applyBorder="1" applyAlignment="1">
      <alignment horizontal="center"/>
    </xf>
    <xf numFmtId="164" fontId="0" fillId="13" borderId="0" xfId="0" applyFill="1" applyAlignment="1">
      <alignment/>
    </xf>
    <xf numFmtId="164" fontId="0" fillId="0" borderId="29" xfId="0" applyFont="1" applyBorder="1" applyAlignment="1">
      <alignment horizontal="center" wrapText="1"/>
    </xf>
    <xf numFmtId="164" fontId="0" fillId="14" borderId="29" xfId="0" applyFont="1" applyFill="1" applyBorder="1" applyAlignment="1">
      <alignment horizontal="center" wrapText="1"/>
    </xf>
    <xf numFmtId="164" fontId="0" fillId="15" borderId="29" xfId="0" applyFont="1" applyFill="1" applyBorder="1" applyAlignment="1">
      <alignment horizontal="center" wrapText="1"/>
    </xf>
    <xf numFmtId="164" fontId="0" fillId="0" borderId="0" xfId="0" applyFont="1" applyBorder="1" applyAlignment="1">
      <alignment horizontal="center" wrapText="1"/>
    </xf>
    <xf numFmtId="173" fontId="0" fillId="0" borderId="0" xfId="0" applyNumberFormat="1" applyAlignment="1">
      <alignment/>
    </xf>
    <xf numFmtId="164" fontId="39" fillId="16" borderId="28" xfId="0" applyFont="1" applyFill="1" applyBorder="1" applyAlignment="1">
      <alignment/>
    </xf>
    <xf numFmtId="164" fontId="0" fillId="16" borderId="28" xfId="0" applyFont="1" applyFill="1" applyBorder="1" applyAlignment="1">
      <alignment horizontal="center" wrapText="1"/>
    </xf>
    <xf numFmtId="164" fontId="0" fillId="16" borderId="28" xfId="0" applyFont="1" applyFill="1" applyBorder="1" applyAlignment="1">
      <alignment/>
    </xf>
    <xf numFmtId="170" fontId="0" fillId="16" borderId="28" xfId="0" applyNumberFormat="1" applyFill="1" applyBorder="1" applyAlignment="1">
      <alignment horizontal="center"/>
    </xf>
    <xf numFmtId="171" fontId="40" fillId="16" borderId="28" xfId="0" applyNumberFormat="1" applyFont="1" applyFill="1" applyBorder="1" applyAlignment="1">
      <alignment horizontal="center"/>
    </xf>
    <xf numFmtId="170" fontId="11" fillId="16" borderId="28" xfId="0" applyNumberFormat="1" applyFont="1" applyFill="1" applyBorder="1" applyAlignment="1">
      <alignment horizontal="center"/>
    </xf>
    <xf numFmtId="170" fontId="0" fillId="16" borderId="28" xfId="0" applyNumberFormat="1" applyFill="1" applyBorder="1" applyAlignment="1">
      <alignment horizontal="right"/>
    </xf>
    <xf numFmtId="172" fontId="41" fillId="16" borderId="29" xfId="0" applyNumberFormat="1" applyFont="1" applyFill="1" applyBorder="1" applyAlignment="1">
      <alignment horizontal="center"/>
    </xf>
    <xf numFmtId="172" fontId="42" fillId="16" borderId="29" xfId="0" applyNumberFormat="1" applyFont="1" applyFill="1" applyBorder="1" applyAlignment="1">
      <alignment horizontal="center"/>
    </xf>
    <xf numFmtId="170" fontId="44" fillId="16" borderId="29" xfId="0" applyNumberFormat="1" applyFont="1" applyFill="1" applyBorder="1" applyAlignment="1">
      <alignment horizontal="center"/>
    </xf>
    <xf numFmtId="170" fontId="41" fillId="16" borderId="29" xfId="0" applyNumberFormat="1" applyFont="1" applyFill="1" applyBorder="1" applyAlignment="1">
      <alignment horizontal="center"/>
    </xf>
    <xf numFmtId="164" fontId="41" fillId="16" borderId="29" xfId="0" applyNumberFormat="1" applyFont="1" applyFill="1" applyBorder="1" applyAlignment="1">
      <alignment horizontal="center"/>
    </xf>
    <xf numFmtId="164" fontId="0" fillId="16" borderId="29" xfId="0" applyFill="1" applyBorder="1" applyAlignment="1">
      <alignment horizontal="center"/>
    </xf>
    <xf numFmtId="164" fontId="0" fillId="16" borderId="29" xfId="0" applyFill="1" applyBorder="1" applyAlignment="1">
      <alignment/>
    </xf>
    <xf numFmtId="170" fontId="43" fillId="16" borderId="29" xfId="0" applyNumberFormat="1" applyFont="1" applyFill="1" applyBorder="1" applyAlignment="1">
      <alignment horizontal="center"/>
    </xf>
    <xf numFmtId="164" fontId="45" fillId="0" borderId="0" xfId="0" applyFont="1" applyAlignment="1">
      <alignment/>
    </xf>
    <xf numFmtId="164" fontId="46" fillId="0" borderId="28" xfId="0" applyFont="1" applyBorder="1" applyAlignment="1">
      <alignment/>
    </xf>
    <xf numFmtId="164" fontId="45" fillId="0" borderId="28" xfId="0" applyFont="1" applyBorder="1" applyAlignment="1">
      <alignment horizontal="center" wrapText="1"/>
    </xf>
    <xf numFmtId="164" fontId="45" fillId="0" borderId="28" xfId="0" applyFont="1" applyBorder="1" applyAlignment="1">
      <alignment/>
    </xf>
    <xf numFmtId="170" fontId="45" fillId="0" borderId="28" xfId="0" applyNumberFormat="1" applyFont="1" applyBorder="1" applyAlignment="1">
      <alignment horizontal="center"/>
    </xf>
    <xf numFmtId="171" fontId="47" fillId="0" borderId="28" xfId="0" applyNumberFormat="1" applyFont="1" applyBorder="1" applyAlignment="1">
      <alignment horizontal="center"/>
    </xf>
    <xf numFmtId="170" fontId="48" fillId="0" borderId="28" xfId="0" applyNumberFormat="1" applyFont="1" applyBorder="1" applyAlignment="1">
      <alignment horizontal="center"/>
    </xf>
    <xf numFmtId="170" fontId="45" fillId="0" borderId="28" xfId="0" applyNumberFormat="1" applyFont="1" applyBorder="1" applyAlignment="1">
      <alignment horizontal="right"/>
    </xf>
    <xf numFmtId="172" fontId="49" fillId="0" borderId="29" xfId="0" applyNumberFormat="1" applyFont="1" applyBorder="1" applyAlignment="1">
      <alignment horizontal="center"/>
    </xf>
    <xf numFmtId="172" fontId="50" fillId="0" borderId="29" xfId="0" applyNumberFormat="1" applyFont="1" applyBorder="1" applyAlignment="1">
      <alignment horizontal="center"/>
    </xf>
    <xf numFmtId="170" fontId="51" fillId="0" borderId="29" xfId="0" applyNumberFormat="1" applyFont="1" applyBorder="1" applyAlignment="1">
      <alignment horizontal="center"/>
    </xf>
    <xf numFmtId="170" fontId="49" fillId="0" borderId="29" xfId="0" applyNumberFormat="1" applyFont="1" applyBorder="1" applyAlignment="1">
      <alignment horizontal="center"/>
    </xf>
    <xf numFmtId="164" fontId="49" fillId="0" borderId="29" xfId="0" applyNumberFormat="1" applyFont="1" applyBorder="1" applyAlignment="1">
      <alignment horizontal="center"/>
    </xf>
    <xf numFmtId="164" fontId="45" fillId="0" borderId="29" xfId="0" applyFont="1" applyBorder="1" applyAlignment="1">
      <alignment horizontal="center"/>
    </xf>
    <xf numFmtId="164" fontId="45" fillId="0" borderId="29" xfId="0" applyFont="1" applyBorder="1" applyAlignment="1">
      <alignment/>
    </xf>
    <xf numFmtId="170" fontId="52" fillId="0" borderId="29" xfId="0" applyNumberFormat="1" applyFont="1" applyBorder="1" applyAlignment="1">
      <alignment horizontal="center"/>
    </xf>
    <xf numFmtId="164" fontId="45" fillId="13" borderId="0" xfId="0" applyFont="1" applyFill="1" applyAlignment="1">
      <alignment/>
    </xf>
    <xf numFmtId="164" fontId="45" fillId="0" borderId="29" xfId="0" applyFont="1" applyBorder="1" applyAlignment="1">
      <alignment horizontal="center" wrapText="1"/>
    </xf>
    <xf numFmtId="164" fontId="45" fillId="14" borderId="29" xfId="0" applyFont="1" applyFill="1" applyBorder="1" applyAlignment="1">
      <alignment horizontal="center" wrapText="1"/>
    </xf>
    <xf numFmtId="164" fontId="45" fillId="15" borderId="29" xfId="0" applyFont="1" applyFill="1" applyBorder="1" applyAlignment="1">
      <alignment horizontal="center" wrapText="1"/>
    </xf>
    <xf numFmtId="164" fontId="45" fillId="0" borderId="0" xfId="0" applyFont="1" applyBorder="1" applyAlignment="1">
      <alignment horizontal="center" wrapText="1"/>
    </xf>
    <xf numFmtId="173" fontId="45" fillId="0" borderId="0" xfId="0" applyNumberFormat="1" applyFont="1" applyAlignment="1">
      <alignment/>
    </xf>
    <xf numFmtId="170" fontId="44" fillId="0" borderId="29" xfId="0" applyNumberFormat="1" applyFont="1" applyBorder="1" applyAlignment="1">
      <alignment horizontal="center"/>
    </xf>
    <xf numFmtId="164" fontId="46" fillId="16" borderId="28" xfId="0" applyFont="1" applyFill="1" applyBorder="1" applyAlignment="1">
      <alignment/>
    </xf>
    <xf numFmtId="164" fontId="45" fillId="16" borderId="28" xfId="0" applyFont="1" applyFill="1" applyBorder="1" applyAlignment="1">
      <alignment horizontal="center" wrapText="1"/>
    </xf>
    <xf numFmtId="164" fontId="45" fillId="16" borderId="28" xfId="0" applyFont="1" applyFill="1" applyBorder="1" applyAlignment="1">
      <alignment/>
    </xf>
    <xf numFmtId="170" fontId="45" fillId="16" borderId="28" xfId="0" applyNumberFormat="1" applyFont="1" applyFill="1" applyBorder="1" applyAlignment="1">
      <alignment horizontal="center"/>
    </xf>
    <xf numFmtId="171" fontId="47" fillId="16" borderId="28" xfId="0" applyNumberFormat="1" applyFont="1" applyFill="1" applyBorder="1" applyAlignment="1">
      <alignment horizontal="center"/>
    </xf>
    <xf numFmtId="170" fontId="48" fillId="16" borderId="28" xfId="0" applyNumberFormat="1" applyFont="1" applyFill="1" applyBorder="1" applyAlignment="1">
      <alignment horizontal="center"/>
    </xf>
    <xf numFmtId="170" fontId="45" fillId="16" borderId="28" xfId="0" applyNumberFormat="1" applyFont="1" applyFill="1" applyBorder="1" applyAlignment="1">
      <alignment horizontal="right"/>
    </xf>
    <xf numFmtId="172" fontId="49" fillId="16" borderId="29" xfId="0" applyNumberFormat="1" applyFont="1" applyFill="1" applyBorder="1" applyAlignment="1">
      <alignment horizontal="center"/>
    </xf>
    <xf numFmtId="172" fontId="50" fillId="16" borderId="29" xfId="0" applyNumberFormat="1" applyFont="1" applyFill="1" applyBorder="1" applyAlignment="1">
      <alignment horizontal="center"/>
    </xf>
    <xf numFmtId="170" fontId="51" fillId="16" borderId="29" xfId="0" applyNumberFormat="1" applyFont="1" applyFill="1" applyBorder="1" applyAlignment="1">
      <alignment horizontal="center"/>
    </xf>
    <xf numFmtId="170" fontId="49" fillId="16" borderId="29" xfId="0" applyNumberFormat="1" applyFont="1" applyFill="1" applyBorder="1" applyAlignment="1">
      <alignment horizontal="center"/>
    </xf>
    <xf numFmtId="164" fontId="49" fillId="16" borderId="29" xfId="0" applyNumberFormat="1" applyFont="1" applyFill="1" applyBorder="1" applyAlignment="1">
      <alignment horizontal="center"/>
    </xf>
    <xf numFmtId="164" fontId="45" fillId="16" borderId="29" xfId="0" applyFont="1" applyFill="1" applyBorder="1" applyAlignment="1">
      <alignment horizontal="center"/>
    </xf>
    <xf numFmtId="164" fontId="45" fillId="16" borderId="29" xfId="0" applyFont="1" applyFill="1" applyBorder="1" applyAlignment="1">
      <alignment/>
    </xf>
    <xf numFmtId="170" fontId="52" fillId="16" borderId="29" xfId="0" applyNumberFormat="1" applyFont="1" applyFill="1" applyBorder="1" applyAlignment="1">
      <alignment horizontal="center"/>
    </xf>
    <xf numFmtId="170" fontId="53" fillId="0" borderId="28" xfId="0" applyNumberFormat="1" applyFont="1" applyBorder="1" applyAlignment="1">
      <alignment horizontal="center"/>
    </xf>
    <xf numFmtId="164" fontId="54" fillId="0" borderId="0" xfId="0" applyFont="1" applyAlignment="1">
      <alignment/>
    </xf>
    <xf numFmtId="164" fontId="55" fillId="0" borderId="28" xfId="0" applyFont="1" applyBorder="1" applyAlignment="1">
      <alignment/>
    </xf>
    <xf numFmtId="164" fontId="54" fillId="0" borderId="28" xfId="0" applyFont="1" applyBorder="1" applyAlignment="1">
      <alignment horizontal="center" wrapText="1"/>
    </xf>
    <xf numFmtId="164" fontId="54" fillId="0" borderId="28" xfId="0" applyFont="1" applyBorder="1" applyAlignment="1">
      <alignment/>
    </xf>
    <xf numFmtId="170" fontId="54" fillId="0" borderId="28" xfId="0" applyNumberFormat="1" applyFont="1" applyBorder="1" applyAlignment="1">
      <alignment horizontal="center"/>
    </xf>
    <xf numFmtId="170" fontId="54" fillId="0" borderId="28" xfId="0" applyNumberFormat="1" applyFont="1" applyBorder="1" applyAlignment="1">
      <alignment horizontal="right"/>
    </xf>
    <xf numFmtId="172" fontId="56" fillId="0" borderId="29" xfId="0" applyNumberFormat="1" applyFont="1" applyBorder="1" applyAlignment="1">
      <alignment horizontal="center"/>
    </xf>
    <xf numFmtId="170" fontId="56" fillId="0" borderId="29" xfId="0" applyNumberFormat="1" applyFont="1" applyBorder="1" applyAlignment="1">
      <alignment horizontal="center"/>
    </xf>
    <xf numFmtId="164" fontId="56" fillId="0" borderId="29" xfId="0" applyNumberFormat="1" applyFont="1" applyBorder="1" applyAlignment="1">
      <alignment horizontal="center"/>
    </xf>
    <xf numFmtId="164" fontId="54" fillId="0" borderId="29" xfId="0" applyFont="1" applyBorder="1" applyAlignment="1">
      <alignment horizontal="center"/>
    </xf>
    <xf numFmtId="164" fontId="54" fillId="0" borderId="29" xfId="0" applyFont="1" applyBorder="1" applyAlignment="1">
      <alignment/>
    </xf>
    <xf numFmtId="164" fontId="54" fillId="13" borderId="0" xfId="0" applyFont="1" applyFill="1" applyAlignment="1">
      <alignment/>
    </xf>
    <xf numFmtId="164" fontId="54" fillId="0" borderId="29" xfId="0" applyFont="1" applyBorder="1" applyAlignment="1">
      <alignment horizontal="center" wrapText="1"/>
    </xf>
    <xf numFmtId="164" fontId="54" fillId="14" borderId="29" xfId="0" applyFont="1" applyFill="1" applyBorder="1" applyAlignment="1">
      <alignment horizontal="center" wrapText="1"/>
    </xf>
    <xf numFmtId="164" fontId="54" fillId="15" borderId="29" xfId="0" applyFont="1" applyFill="1" applyBorder="1" applyAlignment="1">
      <alignment horizontal="center" wrapText="1"/>
    </xf>
    <xf numFmtId="164" fontId="54" fillId="0" borderId="0" xfId="0" applyFont="1" applyBorder="1" applyAlignment="1">
      <alignment horizontal="center" wrapText="1"/>
    </xf>
    <xf numFmtId="173" fontId="54" fillId="0" borderId="0" xfId="0" applyNumberFormat="1" applyFont="1" applyAlignment="1">
      <alignment/>
    </xf>
    <xf numFmtId="170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70" fontId="2" fillId="0" borderId="0" xfId="0" applyNumberFormat="1" applyFont="1" applyAlignment="1">
      <alignment horizontal="center"/>
    </xf>
    <xf numFmtId="174" fontId="0" fillId="0" borderId="0" xfId="0" applyNumberFormat="1" applyAlignment="1">
      <alignment/>
    </xf>
    <xf numFmtId="164" fontId="11" fillId="0" borderId="0" xfId="0" applyFont="1" applyAlignment="1">
      <alignment/>
    </xf>
    <xf numFmtId="170" fontId="0" fillId="0" borderId="0" xfId="0" applyNumberFormat="1" applyBorder="1" applyAlignment="1">
      <alignment/>
    </xf>
    <xf numFmtId="170" fontId="0" fillId="0" borderId="0" xfId="0" applyNumberFormat="1" applyFont="1" applyAlignment="1">
      <alignment/>
    </xf>
    <xf numFmtId="170" fontId="11" fillId="0" borderId="0" xfId="0" applyNumberFormat="1" applyFont="1" applyBorder="1" applyAlignment="1">
      <alignment/>
    </xf>
    <xf numFmtId="164" fontId="0" fillId="0" borderId="0" xfId="0" applyAlignment="1">
      <alignment horizontal="center"/>
    </xf>
    <xf numFmtId="164" fontId="57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164" fontId="58" fillId="0" borderId="0" xfId="0" applyFont="1" applyAlignment="1">
      <alignment/>
    </xf>
    <xf numFmtId="164" fontId="0" fillId="0" borderId="0" xfId="0" applyNumberFormat="1" applyAlignment="1">
      <alignment/>
    </xf>
    <xf numFmtId="164" fontId="35" fillId="17" borderId="27" xfId="0" applyFont="1" applyFill="1" applyBorder="1" applyAlignment="1">
      <alignment horizontal="center" vertical="center"/>
    </xf>
    <xf numFmtId="164" fontId="35" fillId="17" borderId="27" xfId="0" applyFont="1" applyFill="1" applyBorder="1" applyAlignment="1">
      <alignment horizontal="center" vertical="center" textRotation="90"/>
    </xf>
    <xf numFmtId="164" fontId="59" fillId="17" borderId="27" xfId="0" applyFont="1" applyFill="1" applyBorder="1" applyAlignment="1">
      <alignment horizontal="center" vertical="center" textRotation="90"/>
    </xf>
    <xf numFmtId="164" fontId="35" fillId="17" borderId="27" xfId="0" applyNumberFormat="1" applyFont="1" applyFill="1" applyBorder="1" applyAlignment="1">
      <alignment horizontal="center" vertical="center" textRotation="90"/>
    </xf>
    <xf numFmtId="164" fontId="37" fillId="17" borderId="27" xfId="0" applyNumberFormat="1" applyFont="1" applyFill="1" applyBorder="1" applyAlignment="1">
      <alignment horizontal="center" vertical="center" textRotation="90"/>
    </xf>
    <xf numFmtId="169" fontId="35" fillId="17" borderId="27" xfId="0" applyNumberFormat="1" applyFont="1" applyFill="1" applyBorder="1" applyAlignment="1">
      <alignment horizontal="center" vertical="center" textRotation="90"/>
    </xf>
    <xf numFmtId="164" fontId="35" fillId="17" borderId="27" xfId="0" applyFont="1" applyFill="1" applyBorder="1" applyAlignment="1">
      <alignment horizontal="center" vertical="center" textRotation="90" wrapText="1"/>
    </xf>
    <xf numFmtId="169" fontId="34" fillId="11" borderId="27" xfId="0" applyNumberFormat="1" applyFont="1" applyFill="1" applyBorder="1" applyAlignment="1">
      <alignment horizontal="center" vertical="center" textRotation="90" wrapText="1"/>
    </xf>
    <xf numFmtId="170" fontId="60" fillId="0" borderId="29" xfId="0" applyNumberFormat="1" applyFont="1" applyBorder="1" applyAlignment="1">
      <alignment horizontal="center"/>
    </xf>
    <xf numFmtId="164" fontId="0" fillId="0" borderId="29" xfId="0" applyNumberFormat="1" applyBorder="1" applyAlignment="1">
      <alignment/>
    </xf>
    <xf numFmtId="170" fontId="33" fillId="0" borderId="29" xfId="0" applyNumberFormat="1" applyFont="1" applyBorder="1" applyAlignment="1">
      <alignment horizontal="center"/>
    </xf>
    <xf numFmtId="164" fontId="0" fillId="0" borderId="0" xfId="0" applyAlignment="1">
      <alignment horizontal="center" wrapText="1"/>
    </xf>
    <xf numFmtId="172" fontId="41" fillId="18" borderId="29" xfId="0" applyNumberFormat="1" applyFont="1" applyFill="1" applyBorder="1" applyAlignment="1">
      <alignment horizontal="center"/>
    </xf>
    <xf numFmtId="172" fontId="42" fillId="18" borderId="29" xfId="0" applyNumberFormat="1" applyFont="1" applyFill="1" applyBorder="1" applyAlignment="1">
      <alignment horizontal="center"/>
    </xf>
    <xf numFmtId="170" fontId="60" fillId="18" borderId="29" xfId="0" applyNumberFormat="1" applyFont="1" applyFill="1" applyBorder="1" applyAlignment="1">
      <alignment horizontal="center"/>
    </xf>
    <xf numFmtId="170" fontId="41" fillId="18" borderId="29" xfId="0" applyNumberFormat="1" applyFont="1" applyFill="1" applyBorder="1" applyAlignment="1">
      <alignment horizontal="center"/>
    </xf>
    <xf numFmtId="164" fontId="41" fillId="18" borderId="29" xfId="0" applyNumberFormat="1" applyFont="1" applyFill="1" applyBorder="1" applyAlignment="1">
      <alignment horizontal="center"/>
    </xf>
    <xf numFmtId="164" fontId="0" fillId="18" borderId="29" xfId="0" applyFill="1" applyBorder="1" applyAlignment="1">
      <alignment horizontal="center"/>
    </xf>
    <xf numFmtId="164" fontId="0" fillId="18" borderId="29" xfId="0" applyNumberFormat="1" applyFill="1" applyBorder="1" applyAlignment="1">
      <alignment/>
    </xf>
    <xf numFmtId="170" fontId="33" fillId="18" borderId="29" xfId="0" applyNumberFormat="1" applyFont="1" applyFill="1" applyBorder="1" applyAlignment="1">
      <alignment horizontal="center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zul" xfId="21"/>
    <cellStyle name="Azul Negrito" xfId="22"/>
    <cellStyle name="cinza" xfId="23"/>
    <cellStyle name="Laranja" xfId="24"/>
    <cellStyle name="Sem título1" xfId="25"/>
    <cellStyle name="Sem título2" xfId="26"/>
    <cellStyle name="Sem título3" xfId="27"/>
    <cellStyle name="Sem título4" xfId="28"/>
    <cellStyle name="Sem título5" xfId="29"/>
    <cellStyle name="Sem título6" xfId="30"/>
    <cellStyle name="Sem título7" xfId="31"/>
    <cellStyle name="Sem título8" xfId="32"/>
    <cellStyle name="Sem título9" xfId="33"/>
    <cellStyle name="Verde Sem Negrito" xfId="34"/>
    <cellStyle name="Vermelho" xfId="35"/>
    <cellStyle name="Vermelhor Sem Negrito" xfId="36"/>
  </cellStyles>
  <dxfs count="11">
    <dxf>
      <font>
        <b val="0"/>
        <sz val="11"/>
        <color rgb="FF000000"/>
      </font>
      <border/>
    </dxf>
    <dxf>
      <font>
        <b/>
        <i val="0"/>
        <sz val="11"/>
        <color rgb="FFFFFF99"/>
      </font>
      <fill>
        <patternFill patternType="solid">
          <fgColor rgb="FF000080"/>
          <bgColor rgb="FF0000FF"/>
        </patternFill>
      </fill>
      <border/>
    </dxf>
    <dxf>
      <font>
        <b/>
        <i val="0"/>
        <sz val="11"/>
        <color rgb="FFFF3333"/>
      </font>
      <border/>
    </dxf>
    <dxf>
      <font>
        <b val="0"/>
        <sz val="11"/>
        <color rgb="FFFF3333"/>
      </font>
      <border/>
    </dxf>
    <dxf>
      <font>
        <b val="0"/>
        <sz val="11"/>
        <color rgb="FFFF6600"/>
      </font>
      <border/>
    </dxf>
    <dxf>
      <font>
        <b val="0"/>
        <sz val="11"/>
        <color rgb="FF00CC00"/>
      </font>
      <border/>
    </dxf>
    <dxf>
      <font>
        <b/>
        <i val="0"/>
        <sz val="12"/>
        <color rgb="FF3333FF"/>
      </font>
      <border/>
    </dxf>
    <dxf>
      <font>
        <b val="0"/>
        <sz val="11"/>
        <color rgb="FFFFFFFF"/>
      </font>
      <fill>
        <patternFill patternType="solid">
          <fgColor rgb="FF808080"/>
          <bgColor rgb="FF666666"/>
        </patternFill>
      </fill>
      <border/>
    </dxf>
    <dxf>
      <font>
        <b/>
        <i val="0"/>
        <sz val="11"/>
        <color rgb="FFFF0000"/>
      </font>
      <border/>
    </dxf>
    <dxf>
      <font>
        <b/>
        <i val="0"/>
        <sz val="11"/>
        <color rgb="FFFFFFFF"/>
      </font>
      <fill>
        <patternFill patternType="solid">
          <fgColor rgb="FF808080"/>
          <bgColor rgb="FF666666"/>
        </patternFill>
      </fill>
      <border/>
    </dxf>
    <dxf>
      <font>
        <b/>
        <i/>
        <sz val="11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33FF99"/>
      <rgbColor rgb="00801900"/>
      <rgbColor rgb="00006633"/>
      <rgbColor rgb="00000080"/>
      <rgbColor rgb="00669900"/>
      <rgbColor rgb="00800080"/>
      <rgbColor rgb="00008080"/>
      <rgbColor rgb="00C0C0C0"/>
      <rgbColor rgb="00808080"/>
      <rgbColor rgb="00B2B2B2"/>
      <rgbColor rgb="00FF3333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90066"/>
      <rgbColor rgb="00661900"/>
      <rgbColor rgb="00008080"/>
      <rgbColor rgb="003333FF"/>
      <rgbColor rgb="0000CCFF"/>
      <rgbColor rgb="00CCFFFF"/>
      <rgbColor rgb="0099FF66"/>
      <rgbColor rgb="00FFFF99"/>
      <rgbColor rgb="0066FFFF"/>
      <rgbColor rgb="00FF99CC"/>
      <rgbColor rgb="00CC99FF"/>
      <rgbColor rgb="00FFCC99"/>
      <rgbColor rgb="006666FF"/>
      <rgbColor rgb="003399FF"/>
      <rgbColor rgb="0099CC00"/>
      <rgbColor rgb="00FFCC00"/>
      <rgbColor rgb="00FF9900"/>
      <rgbColor rgb="00FF6600"/>
      <rgbColor rgb="00666666"/>
      <rgbColor rgb="00999999"/>
      <rgbColor rgb="00003366"/>
      <rgbColor rgb="00339966"/>
      <rgbColor rgb="00003300"/>
      <rgbColor rgb="00663300"/>
      <rgbColor rgb="00CC00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th.cornell.edu/~numb3rs/whieldon/num313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00"/>
  <sheetViews>
    <sheetView zoomScale="105" zoomScaleNormal="105" workbookViewId="0" topLeftCell="A1">
      <selection activeCell="C5" activeCellId="1" sqref="K5:K52 C5"/>
    </sheetView>
  </sheetViews>
  <sheetFormatPr defaultColWidth="9.140625" defaultRowHeight="15"/>
  <cols>
    <col min="1" max="1" width="3.00390625" style="1" customWidth="1"/>
    <col min="2" max="2" width="10.57421875" style="2" customWidth="1"/>
    <col min="3" max="8" width="10.57421875" style="3" customWidth="1"/>
    <col min="9" max="9" width="3.57421875" style="3" customWidth="1"/>
    <col min="10" max="10" width="9.140625" style="2" customWidth="1"/>
    <col min="11" max="11" width="14.140625" style="2" customWidth="1"/>
    <col min="12" max="13" width="9.140625" style="2" customWidth="1"/>
    <col min="14" max="14" width="9.8515625" style="2" customWidth="1"/>
    <col min="15" max="16384" width="9.140625" style="2" customWidth="1"/>
  </cols>
  <sheetData>
    <row r="2" spans="2:15" ht="12.75">
      <c r="B2" s="4" t="s">
        <v>0</v>
      </c>
      <c r="C2" s="4"/>
      <c r="D2" s="4"/>
      <c r="E2" s="4"/>
      <c r="F2" s="4"/>
      <c r="G2" s="4"/>
      <c r="H2" s="4"/>
      <c r="J2" s="5"/>
      <c r="K2" s="6"/>
      <c r="L2" s="7"/>
      <c r="M2" s="6"/>
      <c r="N2" s="8"/>
      <c r="O2" s="9"/>
    </row>
    <row r="3" spans="2:8" ht="12.75">
      <c r="B3" s="4"/>
      <c r="C3" s="4"/>
      <c r="D3" s="4"/>
      <c r="E3" s="4"/>
      <c r="F3" s="4"/>
      <c r="G3" s="4"/>
      <c r="H3" s="4"/>
    </row>
    <row r="4" spans="2:15" ht="12.75">
      <c r="B4" s="10" t="s">
        <v>1</v>
      </c>
      <c r="C4" s="11" t="s">
        <v>2</v>
      </c>
      <c r="D4" s="10" t="s">
        <v>3</v>
      </c>
      <c r="E4" s="11" t="s">
        <v>4</v>
      </c>
      <c r="F4" s="10" t="s">
        <v>5</v>
      </c>
      <c r="G4" s="11" t="s">
        <v>6</v>
      </c>
      <c r="H4" s="10" t="s">
        <v>7</v>
      </c>
      <c r="J4" s="12" t="s">
        <v>8</v>
      </c>
      <c r="K4" s="13" t="s">
        <v>9</v>
      </c>
      <c r="L4" s="14" t="s">
        <v>10</v>
      </c>
      <c r="M4" s="14"/>
      <c r="N4" s="14"/>
      <c r="O4" s="12" t="s">
        <v>11</v>
      </c>
    </row>
    <row r="5" spans="1:15" ht="12.75">
      <c r="A5" s="1">
        <v>1</v>
      </c>
      <c r="B5" s="15">
        <v>43534</v>
      </c>
      <c r="C5" s="16">
        <v>43535</v>
      </c>
      <c r="D5" s="17">
        <v>43536</v>
      </c>
      <c r="E5" s="16">
        <v>43537</v>
      </c>
      <c r="F5" s="17">
        <v>43538</v>
      </c>
      <c r="G5" s="16">
        <v>43539</v>
      </c>
      <c r="H5" s="18">
        <v>43540</v>
      </c>
      <c r="J5" s="12" t="s">
        <v>11</v>
      </c>
      <c r="K5" s="19">
        <f ca="1">TODAY()</f>
        <v>43585</v>
      </c>
      <c r="L5" s="20">
        <f ca="1">HOUR(NOW())</f>
        <v>13</v>
      </c>
      <c r="M5" s="20">
        <f ca="1">MINUTE(NOW())</f>
        <v>54</v>
      </c>
      <c r="N5" s="20">
        <f ca="1">SECOND(NOW())</f>
        <v>16</v>
      </c>
      <c r="O5" s="12" t="s">
        <v>8</v>
      </c>
    </row>
    <row r="6" spans="1:19" ht="12.75">
      <c r="A6" s="1">
        <v>2</v>
      </c>
      <c r="B6" s="15">
        <v>43541</v>
      </c>
      <c r="C6" s="16">
        <v>43542</v>
      </c>
      <c r="D6" s="17">
        <v>43543</v>
      </c>
      <c r="E6" s="16">
        <v>43544</v>
      </c>
      <c r="F6" s="17">
        <v>43545</v>
      </c>
      <c r="G6" s="16">
        <v>43546</v>
      </c>
      <c r="H6" s="18">
        <v>43547</v>
      </c>
      <c r="K6" s="21" t="s">
        <v>12</v>
      </c>
      <c r="L6" s="22" t="s">
        <v>13</v>
      </c>
      <c r="M6" s="22"/>
      <c r="N6" s="22" t="s">
        <v>14</v>
      </c>
      <c r="O6" s="22"/>
      <c r="P6" s="22" t="s">
        <v>15</v>
      </c>
      <c r="Q6" s="22"/>
      <c r="R6" s="23" t="s">
        <v>16</v>
      </c>
      <c r="S6" s="23"/>
    </row>
    <row r="7" spans="1:19" ht="12.75">
      <c r="A7" s="1">
        <v>3</v>
      </c>
      <c r="B7" s="15">
        <v>43548</v>
      </c>
      <c r="C7" s="16">
        <v>43549</v>
      </c>
      <c r="D7" s="17">
        <v>43550</v>
      </c>
      <c r="E7" s="16">
        <v>43551</v>
      </c>
      <c r="F7" s="17">
        <v>43552</v>
      </c>
      <c r="G7" s="16">
        <v>43553</v>
      </c>
      <c r="H7" s="18">
        <v>43554</v>
      </c>
      <c r="K7" s="24" t="s">
        <v>17</v>
      </c>
      <c r="L7" s="25" t="s">
        <v>18</v>
      </c>
      <c r="M7" s="25"/>
      <c r="N7" s="25" t="s">
        <v>19</v>
      </c>
      <c r="O7" s="25"/>
      <c r="P7" s="26" t="s">
        <v>20</v>
      </c>
      <c r="Q7" s="26"/>
      <c r="R7" s="27" t="s">
        <v>21</v>
      </c>
      <c r="S7" s="27"/>
    </row>
    <row r="8" spans="1:19" ht="12.75">
      <c r="A8" s="1">
        <v>4</v>
      </c>
      <c r="B8" s="15">
        <v>43555</v>
      </c>
      <c r="C8" s="16">
        <v>43556</v>
      </c>
      <c r="D8" s="17">
        <v>43557</v>
      </c>
      <c r="E8" s="16">
        <v>43558</v>
      </c>
      <c r="F8" s="17">
        <v>43559</v>
      </c>
      <c r="G8" s="16">
        <v>43560</v>
      </c>
      <c r="H8" s="18">
        <v>43561</v>
      </c>
      <c r="K8" s="24" t="s">
        <v>16</v>
      </c>
      <c r="L8" s="25" t="s">
        <v>22</v>
      </c>
      <c r="M8" s="25" t="s">
        <v>23</v>
      </c>
      <c r="N8" s="25" t="s">
        <v>24</v>
      </c>
      <c r="O8" s="25"/>
      <c r="P8" s="26" t="s">
        <v>25</v>
      </c>
      <c r="Q8" s="26" t="s">
        <v>23</v>
      </c>
      <c r="R8" s="28" t="s">
        <v>26</v>
      </c>
      <c r="S8" s="28"/>
    </row>
    <row r="9" spans="1:19" ht="12.75">
      <c r="A9" s="1">
        <v>5</v>
      </c>
      <c r="B9" s="15">
        <v>43562</v>
      </c>
      <c r="C9" s="16">
        <v>43563</v>
      </c>
      <c r="D9" s="17">
        <v>43564</v>
      </c>
      <c r="E9" s="16">
        <v>43565</v>
      </c>
      <c r="F9" s="17">
        <v>43566</v>
      </c>
      <c r="G9" s="16">
        <v>43567</v>
      </c>
      <c r="H9" s="18">
        <v>43568</v>
      </c>
      <c r="K9" s="29" t="s">
        <v>27</v>
      </c>
      <c r="L9" s="30"/>
      <c r="M9" s="30"/>
      <c r="N9" s="30"/>
      <c r="O9" s="30"/>
      <c r="P9" s="30"/>
      <c r="Q9" s="30"/>
      <c r="R9" s="31"/>
      <c r="S9" s="31"/>
    </row>
    <row r="10" spans="1:20" ht="12.75">
      <c r="A10" s="1">
        <v>6</v>
      </c>
      <c r="B10" s="15">
        <v>43569</v>
      </c>
      <c r="C10" s="16">
        <v>43570</v>
      </c>
      <c r="D10" s="17">
        <v>43571</v>
      </c>
      <c r="E10" s="32">
        <v>43572</v>
      </c>
      <c r="F10" s="33">
        <v>43573</v>
      </c>
      <c r="G10" s="33">
        <v>43574</v>
      </c>
      <c r="H10" s="34">
        <v>43575</v>
      </c>
      <c r="J10"/>
      <c r="K10"/>
      <c r="L10"/>
      <c r="M10"/>
      <c r="N10"/>
      <c r="O10"/>
      <c r="P10"/>
      <c r="Q10"/>
      <c r="R10"/>
      <c r="S10"/>
      <c r="T10"/>
    </row>
    <row r="11" spans="1:20" ht="12.75">
      <c r="A11" s="1">
        <v>7</v>
      </c>
      <c r="B11" s="15">
        <v>43576</v>
      </c>
      <c r="C11" s="16">
        <v>43577</v>
      </c>
      <c r="D11" s="17">
        <v>43578</v>
      </c>
      <c r="E11" s="16">
        <v>43579</v>
      </c>
      <c r="F11" s="17">
        <v>43580</v>
      </c>
      <c r="G11" s="16">
        <v>43581</v>
      </c>
      <c r="H11" s="18">
        <v>43582</v>
      </c>
      <c r="J11"/>
      <c r="K11" s="35"/>
      <c r="L11" s="22" t="s">
        <v>28</v>
      </c>
      <c r="M11" s="22" t="s">
        <v>28</v>
      </c>
      <c r="N11" s="22" t="s">
        <v>29</v>
      </c>
      <c r="O11" s="22"/>
      <c r="P11" s="22" t="s">
        <v>30</v>
      </c>
      <c r="Q11" s="22"/>
      <c r="R11" s="36"/>
      <c r="S11" s="37"/>
      <c r="T11"/>
    </row>
    <row r="12" spans="1:20" ht="15">
      <c r="A12" s="1">
        <v>8</v>
      </c>
      <c r="B12" s="15">
        <v>43583</v>
      </c>
      <c r="C12" s="16">
        <v>43584</v>
      </c>
      <c r="D12" s="17">
        <v>43585</v>
      </c>
      <c r="E12" s="33">
        <v>43586</v>
      </c>
      <c r="F12" s="17">
        <v>43587</v>
      </c>
      <c r="G12" s="16">
        <v>43588</v>
      </c>
      <c r="H12" s="18">
        <v>43589</v>
      </c>
      <c r="J12"/>
      <c r="K12" s="38"/>
      <c r="L12" s="39" t="s">
        <v>31</v>
      </c>
      <c r="M12" s="39" t="s">
        <v>16</v>
      </c>
      <c r="N12" s="39" t="s">
        <v>31</v>
      </c>
      <c r="O12" s="39" t="s">
        <v>16</v>
      </c>
      <c r="P12" s="39" t="s">
        <v>31</v>
      </c>
      <c r="Q12" s="39" t="s">
        <v>16</v>
      </c>
      <c r="R12" s="40"/>
      <c r="S12" s="41"/>
      <c r="T12"/>
    </row>
    <row r="13" spans="1:20" ht="15">
      <c r="A13" s="1">
        <v>9</v>
      </c>
      <c r="B13" s="15">
        <v>43590</v>
      </c>
      <c r="C13" s="16">
        <v>43591</v>
      </c>
      <c r="D13" s="17">
        <v>43592</v>
      </c>
      <c r="E13" s="16">
        <v>43593</v>
      </c>
      <c r="F13" s="17">
        <v>43594</v>
      </c>
      <c r="G13" s="16">
        <v>43595</v>
      </c>
      <c r="H13" s="18">
        <v>43596</v>
      </c>
      <c r="J13"/>
      <c r="K13" s="42">
        <v>0.5625</v>
      </c>
      <c r="L13" s="40"/>
      <c r="M13" s="40"/>
      <c r="N13" s="40">
        <v>124</v>
      </c>
      <c r="O13" s="43">
        <v>6</v>
      </c>
      <c r="P13" s="40">
        <v>124</v>
      </c>
      <c r="Q13" s="43">
        <v>6</v>
      </c>
      <c r="R13" s="40"/>
      <c r="S13" s="41"/>
      <c r="T13"/>
    </row>
    <row r="14" spans="1:20" ht="15">
      <c r="A14" s="1">
        <v>10</v>
      </c>
      <c r="B14" s="15">
        <v>43597</v>
      </c>
      <c r="C14" s="16">
        <v>43598</v>
      </c>
      <c r="D14" s="17">
        <v>43599</v>
      </c>
      <c r="E14" s="16">
        <v>43600</v>
      </c>
      <c r="F14" s="17">
        <v>43601</v>
      </c>
      <c r="G14" s="16">
        <v>43602</v>
      </c>
      <c r="H14" s="18">
        <v>43603</v>
      </c>
      <c r="J14"/>
      <c r="K14" s="44">
        <v>0.6388888888888888</v>
      </c>
      <c r="L14" s="45">
        <v>146</v>
      </c>
      <c r="M14" s="46">
        <v>21</v>
      </c>
      <c r="N14" s="45">
        <v>146</v>
      </c>
      <c r="O14" s="46">
        <v>1</v>
      </c>
      <c r="P14" s="45"/>
      <c r="Q14" s="45"/>
      <c r="R14" s="45"/>
      <c r="S14" s="47"/>
      <c r="T14"/>
    </row>
    <row r="15" spans="1:20" ht="12.75">
      <c r="A15" s="1">
        <v>11</v>
      </c>
      <c r="B15" s="15">
        <v>43604</v>
      </c>
      <c r="C15" s="16">
        <v>43605</v>
      </c>
      <c r="D15" s="17">
        <v>43606</v>
      </c>
      <c r="E15" s="16">
        <v>43607</v>
      </c>
      <c r="F15" s="17">
        <v>43608</v>
      </c>
      <c r="G15" s="16">
        <v>43609</v>
      </c>
      <c r="H15" s="18">
        <v>43610</v>
      </c>
      <c r="J15"/>
      <c r="K15"/>
      <c r="L15"/>
      <c r="M15"/>
      <c r="N15"/>
      <c r="O15"/>
      <c r="P15"/>
      <c r="Q15"/>
      <c r="R15"/>
      <c r="S15"/>
      <c r="T15"/>
    </row>
    <row r="16" spans="1:20" ht="14.25" customHeight="1">
      <c r="A16" s="1">
        <v>12</v>
      </c>
      <c r="B16" s="15">
        <v>43611</v>
      </c>
      <c r="C16" s="16">
        <v>43612</v>
      </c>
      <c r="D16" s="17">
        <v>43613</v>
      </c>
      <c r="E16" s="32">
        <v>43614</v>
      </c>
      <c r="F16" s="17">
        <v>43615</v>
      </c>
      <c r="G16" s="16">
        <v>43616</v>
      </c>
      <c r="H16" s="18">
        <v>43617</v>
      </c>
      <c r="J16" s="48" t="s">
        <v>32</v>
      </c>
      <c r="K16" s="48"/>
      <c r="L16" s="48"/>
      <c r="M16" s="48"/>
      <c r="N16" s="48"/>
      <c r="O16" s="48"/>
      <c r="P16" s="48"/>
      <c r="Q16" s="48"/>
      <c r="R16" s="48"/>
      <c r="S16" s="48"/>
      <c r="T16" s="48"/>
    </row>
    <row r="17" spans="1:20" ht="12.75">
      <c r="A17" s="1">
        <v>13</v>
      </c>
      <c r="B17" s="15">
        <v>43618</v>
      </c>
      <c r="C17" s="16">
        <v>43619</v>
      </c>
      <c r="D17" s="17">
        <v>43620</v>
      </c>
      <c r="E17" s="16">
        <v>43621</v>
      </c>
      <c r="F17" s="17">
        <v>43622</v>
      </c>
      <c r="G17" s="16">
        <v>43623</v>
      </c>
      <c r="H17" s="18">
        <v>43624</v>
      </c>
      <c r="J17" s="49" t="s">
        <v>33</v>
      </c>
      <c r="K17" s="49"/>
      <c r="L17" s="49"/>
      <c r="M17" s="49"/>
      <c r="N17" s="49"/>
      <c r="O17" s="49"/>
      <c r="P17" s="49"/>
      <c r="Q17" s="49"/>
      <c r="R17" s="49"/>
      <c r="S17" s="49"/>
      <c r="T17" s="49"/>
    </row>
    <row r="18" spans="1:20" ht="13.5" customHeight="1">
      <c r="A18" s="1">
        <v>14</v>
      </c>
      <c r="B18" s="15">
        <v>43625</v>
      </c>
      <c r="C18" s="16">
        <v>43626</v>
      </c>
      <c r="D18" s="17">
        <v>43627</v>
      </c>
      <c r="E18" s="16">
        <v>43628</v>
      </c>
      <c r="F18" s="17">
        <v>43629</v>
      </c>
      <c r="G18" s="16">
        <v>43630</v>
      </c>
      <c r="H18" s="18">
        <v>43631</v>
      </c>
      <c r="J18" s="50" t="s">
        <v>34</v>
      </c>
      <c r="K18" s="50"/>
      <c r="L18" s="50"/>
      <c r="M18" s="50"/>
      <c r="N18" s="50"/>
      <c r="O18" s="50"/>
      <c r="P18" s="50"/>
      <c r="Q18" s="50"/>
      <c r="R18" s="50"/>
      <c r="S18" s="50"/>
      <c r="T18" s="50"/>
    </row>
    <row r="19" spans="1:20" ht="12.75" customHeight="1">
      <c r="A19" s="1">
        <v>15</v>
      </c>
      <c r="B19" s="15">
        <v>43632</v>
      </c>
      <c r="C19" s="16">
        <v>43633</v>
      </c>
      <c r="D19" s="17">
        <v>43634</v>
      </c>
      <c r="E19" s="16">
        <v>43635</v>
      </c>
      <c r="F19" s="33">
        <v>43636</v>
      </c>
      <c r="G19" s="33">
        <v>43637</v>
      </c>
      <c r="H19" s="34">
        <v>43638</v>
      </c>
      <c r="J19" s="51" t="s">
        <v>35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</row>
    <row r="20" spans="1:20" ht="12.75" customHeight="1">
      <c r="A20" s="1">
        <v>16</v>
      </c>
      <c r="B20" s="15">
        <v>43639</v>
      </c>
      <c r="C20" s="16">
        <v>43640</v>
      </c>
      <c r="D20" s="17">
        <v>43641</v>
      </c>
      <c r="E20" s="16">
        <v>43642</v>
      </c>
      <c r="F20" s="17">
        <v>43643</v>
      </c>
      <c r="G20" s="16">
        <v>43644</v>
      </c>
      <c r="H20" s="18">
        <v>43645</v>
      </c>
      <c r="J20" s="52" t="s">
        <v>36</v>
      </c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1:8" ht="12.75" customHeight="1">
      <c r="A21" s="1">
        <v>17</v>
      </c>
      <c r="B21" s="15">
        <v>43646</v>
      </c>
      <c r="C21" s="16">
        <v>43647</v>
      </c>
      <c r="D21" s="17">
        <v>43648</v>
      </c>
      <c r="E21" s="16">
        <v>43649</v>
      </c>
      <c r="F21" s="17">
        <v>43650</v>
      </c>
      <c r="G21" s="16">
        <v>43651</v>
      </c>
      <c r="H21" s="18">
        <v>43652</v>
      </c>
    </row>
    <row r="22" spans="1:20" ht="12.75" customHeight="1">
      <c r="A22" s="1">
        <v>18</v>
      </c>
      <c r="B22" s="15">
        <v>43653</v>
      </c>
      <c r="C22" s="33">
        <v>43654</v>
      </c>
      <c r="D22" s="17">
        <v>43655</v>
      </c>
      <c r="E22" s="32">
        <v>43656</v>
      </c>
      <c r="F22" s="17">
        <v>43657</v>
      </c>
      <c r="G22" s="17">
        <v>43658</v>
      </c>
      <c r="H22" s="18">
        <v>43659</v>
      </c>
      <c r="J22" s="53" t="s">
        <v>37</v>
      </c>
      <c r="K22" s="53"/>
      <c r="L22" s="53"/>
      <c r="M22" s="53"/>
      <c r="N22" s="53"/>
      <c r="O22" s="53"/>
      <c r="P22" s="53"/>
      <c r="Q22" s="53"/>
      <c r="R22" s="53"/>
      <c r="S22" s="53"/>
      <c r="T22" s="53"/>
    </row>
    <row r="23" spans="1:20" ht="12.75" customHeight="1">
      <c r="A23" s="1" t="s">
        <v>38</v>
      </c>
      <c r="B23" s="54">
        <v>43660</v>
      </c>
      <c r="C23" s="55">
        <v>43661</v>
      </c>
      <c r="D23" s="55">
        <v>43662</v>
      </c>
      <c r="E23" s="56">
        <v>43663</v>
      </c>
      <c r="F23" s="55">
        <v>43664</v>
      </c>
      <c r="G23" s="55">
        <v>43665</v>
      </c>
      <c r="H23" s="57">
        <v>43666</v>
      </c>
      <c r="J23" s="58" t="s">
        <v>39</v>
      </c>
      <c r="K23" s="59"/>
      <c r="L23" s="60"/>
      <c r="M23" s="59"/>
      <c r="N23" s="59"/>
      <c r="O23" s="59"/>
      <c r="P23" s="59"/>
      <c r="Q23" s="59"/>
      <c r="R23" s="59"/>
      <c r="S23" s="59"/>
      <c r="T23" s="61"/>
    </row>
    <row r="24" spans="2:20" ht="12.75" customHeight="1">
      <c r="B24"/>
      <c r="C24"/>
      <c r="D24"/>
      <c r="E24"/>
      <c r="F24"/>
      <c r="G24"/>
      <c r="H24"/>
      <c r="J24" s="62" t="s">
        <v>40</v>
      </c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2:23" ht="13.5" customHeight="1">
      <c r="B25" t="s">
        <v>41</v>
      </c>
      <c r="C25"/>
      <c r="D25"/>
      <c r="E25"/>
      <c r="F25"/>
      <c r="G25"/>
      <c r="H25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V25" s="2" t="s">
        <v>42</v>
      </c>
      <c r="W25" s="2" t="s">
        <v>43</v>
      </c>
    </row>
    <row r="26" spans="2:22" ht="13.5" customHeight="1">
      <c r="B26"/>
      <c r="C26"/>
      <c r="D26"/>
      <c r="E26"/>
      <c r="F26"/>
      <c r="G26"/>
      <c r="H26"/>
      <c r="J26" s="63" t="s">
        <v>44</v>
      </c>
      <c r="K26" s="63"/>
      <c r="L26" s="63"/>
      <c r="M26" s="63"/>
      <c r="N26" s="63"/>
      <c r="O26" s="63"/>
      <c r="P26" s="63"/>
      <c r="Q26" s="63"/>
      <c r="R26" s="63"/>
      <c r="S26" s="63"/>
      <c r="T26" s="63"/>
      <c r="V26" s="2" t="s">
        <v>45</v>
      </c>
    </row>
    <row r="27" spans="2:20" ht="12.75">
      <c r="B27"/>
      <c r="C27"/>
      <c r="D27"/>
      <c r="E27"/>
      <c r="F27"/>
      <c r="G27"/>
      <c r="H27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</row>
    <row r="28" spans="2:20" ht="12.75" customHeight="1">
      <c r="B28"/>
      <c r="C28"/>
      <c r="D28"/>
      <c r="E28"/>
      <c r="F28"/>
      <c r="G28"/>
      <c r="H28"/>
      <c r="J28" s="64" t="s">
        <v>46</v>
      </c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2:22" ht="12.75">
      <c r="B29"/>
      <c r="C29"/>
      <c r="D29"/>
      <c r="E29"/>
      <c r="F29"/>
      <c r="G29"/>
      <c r="H29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V29" s="2" t="s">
        <v>47</v>
      </c>
    </row>
    <row r="30" spans="2:22" ht="12.75" customHeight="1">
      <c r="B30"/>
      <c r="C30"/>
      <c r="D30"/>
      <c r="E30"/>
      <c r="F30"/>
      <c r="G30"/>
      <c r="H30"/>
      <c r="J30"/>
      <c r="K30"/>
      <c r="L30"/>
      <c r="M30"/>
      <c r="N30"/>
      <c r="O30"/>
      <c r="P30"/>
      <c r="Q30"/>
      <c r="R30"/>
      <c r="S30"/>
      <c r="T30"/>
      <c r="V30" s="2" t="s">
        <v>48</v>
      </c>
    </row>
    <row r="31" spans="2:22" ht="12.75">
      <c r="B31"/>
      <c r="C31"/>
      <c r="D31"/>
      <c r="E31"/>
      <c r="F31"/>
      <c r="G31"/>
      <c r="H31"/>
      <c r="J31"/>
      <c r="K31"/>
      <c r="L31"/>
      <c r="M31"/>
      <c r="N31"/>
      <c r="O31"/>
      <c r="P31"/>
      <c r="Q31"/>
      <c r="R31"/>
      <c r="S31"/>
      <c r="T31"/>
      <c r="V31" s="2" t="s">
        <v>49</v>
      </c>
    </row>
    <row r="32" spans="2:12" ht="12.75">
      <c r="B32"/>
      <c r="C32"/>
      <c r="D32"/>
      <c r="E32"/>
      <c r="F32"/>
      <c r="G32"/>
      <c r="H32"/>
      <c r="L32" s="65"/>
    </row>
    <row r="33" spans="2:12" ht="12.75">
      <c r="B33"/>
      <c r="C33"/>
      <c r="D33"/>
      <c r="E33"/>
      <c r="F33"/>
      <c r="G33"/>
      <c r="H33"/>
      <c r="L33" s="65"/>
    </row>
    <row r="34" spans="2:12" ht="12.75">
      <c r="B34"/>
      <c r="C34"/>
      <c r="D34"/>
      <c r="E34"/>
      <c r="F34"/>
      <c r="G34"/>
      <c r="H34"/>
      <c r="L34" s="65"/>
    </row>
    <row r="35" spans="2:12" ht="12.75">
      <c r="B35"/>
      <c r="C35"/>
      <c r="D35"/>
      <c r="E35"/>
      <c r="F35"/>
      <c r="G35"/>
      <c r="H35"/>
      <c r="L35" s="65"/>
    </row>
    <row r="36" spans="2:12" ht="12.75">
      <c r="B36"/>
      <c r="C36"/>
      <c r="D36"/>
      <c r="E36"/>
      <c r="F36"/>
      <c r="G36"/>
      <c r="H36"/>
      <c r="L36" s="65"/>
    </row>
    <row r="37" spans="2:12" ht="12.75">
      <c r="B37"/>
      <c r="C37"/>
      <c r="D37"/>
      <c r="E37"/>
      <c r="F37"/>
      <c r="G37"/>
      <c r="H37"/>
      <c r="L37" s="65"/>
    </row>
    <row r="38" spans="2:12" ht="12.75">
      <c r="B38"/>
      <c r="C38"/>
      <c r="D38"/>
      <c r="E38"/>
      <c r="F38"/>
      <c r="G38"/>
      <c r="H38"/>
      <c r="L38" s="65"/>
    </row>
    <row r="39" spans="2:12" ht="12.75">
      <c r="B39"/>
      <c r="C39"/>
      <c r="D39"/>
      <c r="E39"/>
      <c r="F39"/>
      <c r="G39"/>
      <c r="H39"/>
      <c r="L39" s="65"/>
    </row>
    <row r="40" spans="2:12" ht="12.75">
      <c r="B40"/>
      <c r="C40"/>
      <c r="D40"/>
      <c r="E40"/>
      <c r="F40"/>
      <c r="G40"/>
      <c r="H40"/>
      <c r="L40" s="65"/>
    </row>
    <row r="41" spans="2:12" ht="12.75">
      <c r="B41"/>
      <c r="C41"/>
      <c r="D41"/>
      <c r="E41"/>
      <c r="F41"/>
      <c r="G41"/>
      <c r="H41"/>
      <c r="L41" s="65"/>
    </row>
    <row r="42" spans="2:12" ht="12.75">
      <c r="B42"/>
      <c r="C42"/>
      <c r="D42"/>
      <c r="E42"/>
      <c r="F42"/>
      <c r="G42"/>
      <c r="H42"/>
      <c r="L42" s="65"/>
    </row>
    <row r="43" spans="2:12" ht="12.75">
      <c r="B43"/>
      <c r="C43"/>
      <c r="D43"/>
      <c r="E43"/>
      <c r="F43"/>
      <c r="G43"/>
      <c r="H43"/>
      <c r="L43" s="65"/>
    </row>
    <row r="44" spans="2:12" ht="12.75">
      <c r="B44"/>
      <c r="C44"/>
      <c r="D44"/>
      <c r="E44"/>
      <c r="F44"/>
      <c r="G44"/>
      <c r="H44"/>
      <c r="L44" s="65"/>
    </row>
    <row r="45" spans="2:12" ht="12.75">
      <c r="B45"/>
      <c r="C45"/>
      <c r="D45"/>
      <c r="E45"/>
      <c r="F45"/>
      <c r="G45"/>
      <c r="H45"/>
      <c r="L45" s="65"/>
    </row>
    <row r="46" spans="2:12" ht="12.75">
      <c r="B46"/>
      <c r="C46"/>
      <c r="D46"/>
      <c r="E46"/>
      <c r="F46"/>
      <c r="G46"/>
      <c r="H46"/>
      <c r="L46" s="65"/>
    </row>
    <row r="47" spans="2:12" ht="12.75">
      <c r="B47"/>
      <c r="C47"/>
      <c r="D47"/>
      <c r="E47"/>
      <c r="F47"/>
      <c r="G47"/>
      <c r="H47"/>
      <c r="L47" s="65"/>
    </row>
    <row r="48" spans="2:12" ht="12.75">
      <c r="B48"/>
      <c r="C48"/>
      <c r="D48"/>
      <c r="E48"/>
      <c r="F48"/>
      <c r="G48"/>
      <c r="H48"/>
      <c r="L48" s="65"/>
    </row>
    <row r="49" spans="2:12" ht="12.75">
      <c r="B49"/>
      <c r="C49"/>
      <c r="D49"/>
      <c r="E49"/>
      <c r="F49"/>
      <c r="G49"/>
      <c r="H49"/>
      <c r="L49" s="65"/>
    </row>
    <row r="50" spans="2:12" ht="12.75">
      <c r="B50"/>
      <c r="C50"/>
      <c r="D50"/>
      <c r="E50"/>
      <c r="F50"/>
      <c r="G50"/>
      <c r="H50"/>
      <c r="L50" s="65"/>
    </row>
    <row r="51" spans="2:12" ht="12.75">
      <c r="B51"/>
      <c r="C51"/>
      <c r="D51"/>
      <c r="E51"/>
      <c r="F51"/>
      <c r="G51"/>
      <c r="H51"/>
      <c r="L51" s="65"/>
    </row>
    <row r="52" spans="2:12" ht="12.75">
      <c r="B52"/>
      <c r="C52"/>
      <c r="D52"/>
      <c r="E52"/>
      <c r="F52"/>
      <c r="G52"/>
      <c r="H52"/>
      <c r="L52" s="65"/>
    </row>
    <row r="53" spans="2:12" ht="12.75">
      <c r="B53"/>
      <c r="C53"/>
      <c r="D53"/>
      <c r="E53"/>
      <c r="F53"/>
      <c r="G53"/>
      <c r="H53"/>
      <c r="L53" s="65"/>
    </row>
    <row r="54" spans="2:12" ht="12.75">
      <c r="B54"/>
      <c r="C54"/>
      <c r="D54"/>
      <c r="E54"/>
      <c r="F54"/>
      <c r="G54"/>
      <c r="H54"/>
      <c r="L54" s="65"/>
    </row>
    <row r="55" spans="2:12" ht="12.75">
      <c r="B55"/>
      <c r="C55"/>
      <c r="D55"/>
      <c r="E55"/>
      <c r="F55"/>
      <c r="G55"/>
      <c r="H55"/>
      <c r="L55" s="65"/>
    </row>
    <row r="56" spans="2:12" ht="12.75">
      <c r="B56"/>
      <c r="C56"/>
      <c r="D56"/>
      <c r="E56"/>
      <c r="F56"/>
      <c r="G56"/>
      <c r="H56"/>
      <c r="L56" s="65"/>
    </row>
    <row r="57" spans="2:12" ht="12.75">
      <c r="B57"/>
      <c r="C57"/>
      <c r="D57"/>
      <c r="E57"/>
      <c r="F57"/>
      <c r="G57"/>
      <c r="H57"/>
      <c r="L57" s="65"/>
    </row>
    <row r="58" spans="2:12" ht="12.75">
      <c r="B58"/>
      <c r="C58"/>
      <c r="D58"/>
      <c r="E58"/>
      <c r="F58"/>
      <c r="G58"/>
      <c r="H58"/>
      <c r="L58" s="65"/>
    </row>
    <row r="59" spans="2:12" ht="12.75">
      <c r="B59"/>
      <c r="C59"/>
      <c r="D59"/>
      <c r="E59"/>
      <c r="F59"/>
      <c r="G59"/>
      <c r="H59"/>
      <c r="L59" s="65"/>
    </row>
    <row r="60" spans="2:12" ht="12.75">
      <c r="B60"/>
      <c r="C60"/>
      <c r="D60"/>
      <c r="E60"/>
      <c r="F60"/>
      <c r="G60"/>
      <c r="H60"/>
      <c r="L60" s="65"/>
    </row>
    <row r="61" spans="2:12" ht="12.75">
      <c r="B61"/>
      <c r="C61"/>
      <c r="D61"/>
      <c r="E61"/>
      <c r="F61"/>
      <c r="G61"/>
      <c r="H61"/>
      <c r="L61" s="65"/>
    </row>
    <row r="62" spans="2:12" ht="12.75">
      <c r="B62"/>
      <c r="C62"/>
      <c r="D62"/>
      <c r="E62"/>
      <c r="F62"/>
      <c r="G62"/>
      <c r="H62"/>
      <c r="L62" s="65"/>
    </row>
    <row r="63" spans="2:12" ht="12.75">
      <c r="B63"/>
      <c r="C63"/>
      <c r="D63"/>
      <c r="E63"/>
      <c r="F63"/>
      <c r="G63"/>
      <c r="H63"/>
      <c r="L63" s="65"/>
    </row>
    <row r="64" spans="2:12" ht="12.75">
      <c r="B64"/>
      <c r="C64"/>
      <c r="D64"/>
      <c r="E64"/>
      <c r="F64"/>
      <c r="G64"/>
      <c r="H64"/>
      <c r="L64" s="65"/>
    </row>
    <row r="65" spans="2:12" ht="12.75">
      <c r="B65"/>
      <c r="C65"/>
      <c r="D65"/>
      <c r="E65"/>
      <c r="F65"/>
      <c r="G65"/>
      <c r="H65"/>
      <c r="L65" s="65"/>
    </row>
    <row r="66" spans="2:12" ht="12.75">
      <c r="B66"/>
      <c r="C66"/>
      <c r="D66"/>
      <c r="E66"/>
      <c r="F66"/>
      <c r="G66"/>
      <c r="H66"/>
      <c r="L66" s="65"/>
    </row>
    <row r="67" spans="2:12" ht="12.75">
      <c r="B67"/>
      <c r="C67"/>
      <c r="D67"/>
      <c r="E67"/>
      <c r="F67"/>
      <c r="G67"/>
      <c r="H67"/>
      <c r="L67" s="65"/>
    </row>
    <row r="68" spans="2:12" ht="12.75">
      <c r="B68"/>
      <c r="C68"/>
      <c r="D68"/>
      <c r="E68"/>
      <c r="F68"/>
      <c r="G68"/>
      <c r="H68"/>
      <c r="L68" s="65"/>
    </row>
    <row r="69" spans="2:12" ht="12.75">
      <c r="B69"/>
      <c r="C69"/>
      <c r="D69"/>
      <c r="E69"/>
      <c r="F69"/>
      <c r="G69"/>
      <c r="H69"/>
      <c r="L69" s="65"/>
    </row>
    <row r="70" spans="2:12" ht="12.75">
      <c r="B70"/>
      <c r="C70"/>
      <c r="D70"/>
      <c r="E70"/>
      <c r="F70"/>
      <c r="G70"/>
      <c r="H70"/>
      <c r="L70" s="65"/>
    </row>
    <row r="71" spans="2:12" ht="12.75">
      <c r="B71"/>
      <c r="C71"/>
      <c r="D71"/>
      <c r="E71"/>
      <c r="F71"/>
      <c r="G71"/>
      <c r="H71"/>
      <c r="L71" s="65"/>
    </row>
    <row r="72" spans="2:12" ht="12.75">
      <c r="B72"/>
      <c r="C72"/>
      <c r="D72"/>
      <c r="E72"/>
      <c r="F72"/>
      <c r="G72"/>
      <c r="H72"/>
      <c r="L72" s="65"/>
    </row>
    <row r="73" spans="2:12" ht="12.75">
      <c r="B73"/>
      <c r="C73"/>
      <c r="D73"/>
      <c r="E73"/>
      <c r="F73"/>
      <c r="G73"/>
      <c r="H73"/>
      <c r="L73" s="65"/>
    </row>
    <row r="74" spans="2:12" ht="12.75">
      <c r="B74"/>
      <c r="C74"/>
      <c r="D74"/>
      <c r="E74"/>
      <c r="F74"/>
      <c r="G74"/>
      <c r="H74"/>
      <c r="L74" s="65"/>
    </row>
    <row r="75" spans="2:12" ht="12.75">
      <c r="B75"/>
      <c r="C75"/>
      <c r="D75"/>
      <c r="E75"/>
      <c r="F75"/>
      <c r="G75"/>
      <c r="H75"/>
      <c r="L75" s="65"/>
    </row>
    <row r="76" spans="2:12" ht="12.75">
      <c r="B76"/>
      <c r="C76"/>
      <c r="D76"/>
      <c r="E76"/>
      <c r="F76"/>
      <c r="G76"/>
      <c r="H76"/>
      <c r="L76" s="65"/>
    </row>
    <row r="77" spans="2:12" ht="12.75">
      <c r="B77"/>
      <c r="C77"/>
      <c r="D77"/>
      <c r="E77"/>
      <c r="F77"/>
      <c r="G77"/>
      <c r="H77"/>
      <c r="L77" s="65"/>
    </row>
    <row r="78" spans="2:12" ht="12.75">
      <c r="B78"/>
      <c r="C78"/>
      <c r="D78"/>
      <c r="E78"/>
      <c r="F78"/>
      <c r="G78"/>
      <c r="H78"/>
      <c r="L78" s="65"/>
    </row>
    <row r="79" spans="2:12" ht="12.75">
      <c r="B79"/>
      <c r="C79"/>
      <c r="D79"/>
      <c r="E79"/>
      <c r="F79"/>
      <c r="G79"/>
      <c r="H79"/>
      <c r="L79" s="65"/>
    </row>
    <row r="80" spans="2:12" ht="12.75">
      <c r="B80"/>
      <c r="C80"/>
      <c r="D80"/>
      <c r="E80"/>
      <c r="F80"/>
      <c r="G80"/>
      <c r="H80"/>
      <c r="L80" s="65"/>
    </row>
    <row r="81" spans="2:12" ht="12.75">
      <c r="B81"/>
      <c r="C81"/>
      <c r="D81"/>
      <c r="E81"/>
      <c r="F81"/>
      <c r="G81"/>
      <c r="H81"/>
      <c r="L81" s="65"/>
    </row>
    <row r="82" spans="2:12" ht="12.75">
      <c r="B82"/>
      <c r="C82"/>
      <c r="D82"/>
      <c r="E82"/>
      <c r="F82"/>
      <c r="G82"/>
      <c r="H82"/>
      <c r="L82" s="65"/>
    </row>
    <row r="83" spans="2:12" ht="12.75">
      <c r="B83"/>
      <c r="C83"/>
      <c r="D83"/>
      <c r="E83"/>
      <c r="F83"/>
      <c r="G83"/>
      <c r="H83"/>
      <c r="L83" s="65"/>
    </row>
    <row r="84" spans="2:8" ht="12.75">
      <c r="B84"/>
      <c r="C84"/>
      <c r="D84"/>
      <c r="E84"/>
      <c r="F84"/>
      <c r="G84"/>
      <c r="H84"/>
    </row>
    <row r="85" spans="2:8" ht="12.75">
      <c r="B85"/>
      <c r="C85"/>
      <c r="D85"/>
      <c r="E85"/>
      <c r="F85"/>
      <c r="G85"/>
      <c r="H85"/>
    </row>
    <row r="86" spans="2:8" ht="12.75">
      <c r="B86"/>
      <c r="C86"/>
      <c r="D86"/>
      <c r="E86"/>
      <c r="F86"/>
      <c r="G86"/>
      <c r="H86"/>
    </row>
    <row r="87" spans="2:8" ht="12.75">
      <c r="B87"/>
      <c r="C87"/>
      <c r="D87"/>
      <c r="E87"/>
      <c r="F87"/>
      <c r="G87"/>
      <c r="H87"/>
    </row>
    <row r="88" spans="2:8" ht="12.75">
      <c r="B88"/>
      <c r="C88"/>
      <c r="D88"/>
      <c r="E88"/>
      <c r="F88"/>
      <c r="G88"/>
      <c r="H88"/>
    </row>
    <row r="89" spans="2:8" ht="12.75">
      <c r="B89"/>
      <c r="C89"/>
      <c r="D89"/>
      <c r="E89"/>
      <c r="F89"/>
      <c r="G89"/>
      <c r="H89"/>
    </row>
    <row r="90" spans="2:8" ht="12.75">
      <c r="B90"/>
      <c r="C90"/>
      <c r="D90"/>
      <c r="E90"/>
      <c r="F90"/>
      <c r="G90"/>
      <c r="H90"/>
    </row>
    <row r="91" spans="2:8" ht="12.75">
      <c r="B91"/>
      <c r="C91"/>
      <c r="D91"/>
      <c r="E91"/>
      <c r="F91"/>
      <c r="G91"/>
      <c r="H91"/>
    </row>
    <row r="92" spans="2:8" ht="12.75">
      <c r="B92"/>
      <c r="C92"/>
      <c r="D92"/>
      <c r="E92"/>
      <c r="F92"/>
      <c r="G92"/>
      <c r="H92"/>
    </row>
    <row r="93" spans="2:8" ht="12.75">
      <c r="B93"/>
      <c r="C93"/>
      <c r="D93"/>
      <c r="E93"/>
      <c r="F93"/>
      <c r="G93"/>
      <c r="H93"/>
    </row>
    <row r="94" spans="2:8" ht="12.75">
      <c r="B94"/>
      <c r="C94"/>
      <c r="D94"/>
      <c r="E94"/>
      <c r="F94"/>
      <c r="G94"/>
      <c r="H94"/>
    </row>
    <row r="95" spans="2:8" ht="12.75">
      <c r="B95"/>
      <c r="C95"/>
      <c r="D95"/>
      <c r="E95"/>
      <c r="F95"/>
      <c r="G95"/>
      <c r="H95"/>
    </row>
    <row r="96" spans="2:8" ht="12.75">
      <c r="B96"/>
      <c r="C96"/>
      <c r="D96"/>
      <c r="E96"/>
      <c r="F96"/>
      <c r="G96"/>
      <c r="H96"/>
    </row>
    <row r="97" spans="2:8" ht="12.75">
      <c r="B97"/>
      <c r="C97"/>
      <c r="D97"/>
      <c r="E97"/>
      <c r="F97"/>
      <c r="G97"/>
      <c r="H97"/>
    </row>
    <row r="98" spans="2:8" ht="12.75">
      <c r="B98"/>
      <c r="C98"/>
      <c r="D98"/>
      <c r="E98"/>
      <c r="F98"/>
      <c r="G98"/>
      <c r="H98"/>
    </row>
    <row r="99" spans="2:8" ht="12.75">
      <c r="B99"/>
      <c r="C99"/>
      <c r="D99"/>
      <c r="E99"/>
      <c r="F99"/>
      <c r="G99"/>
      <c r="H99"/>
    </row>
    <row r="100" spans="2:8" ht="12.75">
      <c r="B100"/>
      <c r="C100"/>
      <c r="D100"/>
      <c r="E100"/>
      <c r="F100"/>
      <c r="G100"/>
      <c r="H100"/>
    </row>
  </sheetData>
  <sheetProtection selectLockedCells="1" selectUnlockedCells="1"/>
  <mergeCells count="30">
    <mergeCell ref="B2:H3"/>
    <mergeCell ref="L4:N4"/>
    <mergeCell ref="L6:M6"/>
    <mergeCell ref="N6:O6"/>
    <mergeCell ref="P6:Q6"/>
    <mergeCell ref="R6:S6"/>
    <mergeCell ref="L7:M7"/>
    <mergeCell ref="N7:O7"/>
    <mergeCell ref="P7:Q7"/>
    <mergeCell ref="R7:S7"/>
    <mergeCell ref="L8:M8"/>
    <mergeCell ref="N8:O8"/>
    <mergeCell ref="P8:Q8"/>
    <mergeCell ref="R8:S8"/>
    <mergeCell ref="L9:M9"/>
    <mergeCell ref="N9:O9"/>
    <mergeCell ref="P9:Q9"/>
    <mergeCell ref="R9:S9"/>
    <mergeCell ref="L11:M11"/>
    <mergeCell ref="N11:O11"/>
    <mergeCell ref="P11:Q11"/>
    <mergeCell ref="J16:T16"/>
    <mergeCell ref="J17:T17"/>
    <mergeCell ref="J18:T18"/>
    <mergeCell ref="J19:T19"/>
    <mergeCell ref="J20:T20"/>
    <mergeCell ref="J22:T22"/>
    <mergeCell ref="J24:T25"/>
    <mergeCell ref="J26:T27"/>
    <mergeCell ref="J28:T29"/>
  </mergeCells>
  <conditionalFormatting sqref="A4:A31">
    <cfRule type="cellIs" priority="1" dxfId="0" operator="equal" stopIfTrue="1">
      <formula>$K$5</formula>
    </cfRule>
  </conditionalFormatting>
  <conditionalFormatting sqref="B1:H23 B70:H65480 I1:I65480 J1:O1 J3:O3 J6:J10 J21:T21 J32:K65535 K10:T10 K15:S15 L84:L65535 M32:T65535 P1:S5 T1:T10 U1:IV65535">
    <cfRule type="cellIs" priority="2" dxfId="1" operator="equal" stopIfTrue="1">
      <formula>$K$5</formula>
    </cfRule>
  </conditionalFormatting>
  <hyperlinks>
    <hyperlink ref="V31" r:id="rId1" display="Episode 313 - Finders Keepers"/>
  </hyperlinks>
  <printOptions/>
  <pageMargins left="0.5118055555555555" right="0.5118055555555555" top="0.7875" bottom="0.7875" header="0.5118055555555555" footer="0.5118055555555555"/>
  <pageSetup horizontalDpi="300" verticalDpi="300" orientation="portrait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71"/>
  <sheetViews>
    <sheetView tabSelected="1" zoomScale="105" zoomScaleNormal="105" workbookViewId="0" topLeftCell="A3">
      <pane ySplit="2850" topLeftCell="A1" activePane="bottomLeft" state="split"/>
      <selection pane="topLeft" activeCell="A3" sqref="A3"/>
      <selection pane="bottomLeft" activeCell="K52" sqref="K5:K52"/>
    </sheetView>
  </sheetViews>
  <sheetFormatPr defaultColWidth="12.57421875" defaultRowHeight="15"/>
  <cols>
    <col min="1" max="1" width="11.57421875" style="0" customWidth="1"/>
    <col min="2" max="2" width="3.8515625" style="0" customWidth="1"/>
    <col min="3" max="3" width="10.00390625" style="0" customWidth="1"/>
    <col min="4" max="4" width="38.140625" style="0" customWidth="1"/>
    <col min="5" max="7" width="0" style="0" hidden="1" customWidth="1"/>
    <col min="8" max="10" width="5.57421875" style="0" customWidth="1"/>
    <col min="11" max="12" width="7.421875" style="0" customWidth="1"/>
    <col min="13" max="13" width="5.57421875" style="0" customWidth="1"/>
    <col min="14" max="14" width="7.00390625" style="0" customWidth="1"/>
    <col min="15" max="20" width="7.57421875" style="0" customWidth="1"/>
    <col min="21" max="22" width="9.421875" style="0" customWidth="1"/>
    <col min="23" max="27" width="7.57421875" style="0" customWidth="1"/>
    <col min="28" max="28" width="4.140625" style="0" customWidth="1"/>
    <col min="29" max="29" width="4.8515625" style="0" customWidth="1"/>
    <col min="30" max="30" width="0" style="66" hidden="1" customWidth="1"/>
    <col min="31" max="31" width="9.421875" style="0" customWidth="1"/>
    <col min="32" max="34" width="0" style="0" hidden="1" customWidth="1"/>
    <col min="35" max="35" width="8.00390625" style="0" customWidth="1"/>
    <col min="36" max="36" width="5.57421875" style="0" customWidth="1"/>
    <col min="37" max="37" width="8.00390625" style="0" customWidth="1"/>
    <col min="38" max="38" width="6.140625" style="67" customWidth="1"/>
    <col min="39" max="39" width="11.57421875" style="0" customWidth="1"/>
    <col min="40" max="48" width="4.140625" style="0" customWidth="1"/>
    <col min="49" max="49" width="5.8515625" style="0" customWidth="1"/>
    <col min="50" max="97" width="4.140625" style="0" customWidth="1"/>
    <col min="98" max="254" width="11.57421875" style="0" customWidth="1"/>
    <col min="255" max="16384" width="11.57421875" style="0" customWidth="1"/>
  </cols>
  <sheetData>
    <row r="1" spans="1:97" s="79" customFormat="1" ht="54" customHeight="1" hidden="1">
      <c r="A1" s="68"/>
      <c r="B1" s="69" t="s">
        <v>50</v>
      </c>
      <c r="C1" s="69"/>
      <c r="D1" s="69"/>
      <c r="E1" s="69"/>
      <c r="F1" s="69"/>
      <c r="G1" s="69"/>
      <c r="H1" s="69"/>
      <c r="I1" s="69"/>
      <c r="J1" s="70">
        <v>12</v>
      </c>
      <c r="K1" s="70"/>
      <c r="L1" s="70">
        <v>9</v>
      </c>
      <c r="M1" s="70"/>
      <c r="N1" s="71" t="s">
        <v>51</v>
      </c>
      <c r="O1" s="71" t="s">
        <v>52</v>
      </c>
      <c r="P1" s="71" t="s">
        <v>53</v>
      </c>
      <c r="Q1" s="71" t="s">
        <v>54</v>
      </c>
      <c r="R1" s="71" t="s">
        <v>55</v>
      </c>
      <c r="S1" s="71" t="s">
        <v>56</v>
      </c>
      <c r="T1" s="71" t="s">
        <v>57</v>
      </c>
      <c r="U1" s="71" t="s">
        <v>58</v>
      </c>
      <c r="V1" s="71" t="s">
        <v>59</v>
      </c>
      <c r="W1" s="71" t="s">
        <v>60</v>
      </c>
      <c r="X1" s="71" t="s">
        <v>61</v>
      </c>
      <c r="Y1" s="71" t="s">
        <v>62</v>
      </c>
      <c r="Z1" s="71" t="s">
        <v>63</v>
      </c>
      <c r="AA1" s="71" t="s">
        <v>64</v>
      </c>
      <c r="AB1" s="72">
        <v>3</v>
      </c>
      <c r="AC1" s="70"/>
      <c r="AD1" s="70">
        <f>Calendário!I27</f>
        <v>0</v>
      </c>
      <c r="AE1" s="70" t="s">
        <v>65</v>
      </c>
      <c r="AF1" s="70"/>
      <c r="AG1" s="70"/>
      <c r="AH1" s="70"/>
      <c r="AI1" s="70"/>
      <c r="AJ1" s="70"/>
      <c r="AK1" s="70"/>
      <c r="AL1" s="73"/>
      <c r="AM1" s="70"/>
      <c r="AN1" s="74"/>
      <c r="AO1" s="74"/>
      <c r="AP1" s="74"/>
      <c r="AQ1" s="74"/>
      <c r="AR1" s="74"/>
      <c r="AS1" s="74"/>
      <c r="AT1" s="74"/>
      <c r="AU1" s="74"/>
      <c r="AV1" s="74"/>
      <c r="AW1" s="75"/>
      <c r="AX1" s="74"/>
      <c r="AY1" s="74"/>
      <c r="AZ1" s="74"/>
      <c r="BA1" s="74"/>
      <c r="BB1" s="74"/>
      <c r="BC1" s="74"/>
      <c r="BD1" s="74"/>
      <c r="BE1" s="74"/>
      <c r="BF1" s="74"/>
      <c r="BG1" s="75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5"/>
      <c r="BW1" s="76"/>
      <c r="BX1" s="77"/>
      <c r="BY1" s="77"/>
      <c r="BZ1" s="77"/>
      <c r="CA1" s="77"/>
      <c r="CB1" s="77"/>
      <c r="CC1" s="77"/>
      <c r="CD1" s="77"/>
      <c r="CE1" s="77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</row>
    <row r="2" spans="1:97" s="85" customFormat="1" ht="50.25" customHeight="1">
      <c r="A2" s="80"/>
      <c r="B2" s="81" t="s">
        <v>66</v>
      </c>
      <c r="C2" s="81" t="s">
        <v>67</v>
      </c>
      <c r="D2" s="81" t="s">
        <v>68</v>
      </c>
      <c r="E2" s="82" t="s">
        <v>69</v>
      </c>
      <c r="F2" s="82" t="s">
        <v>13</v>
      </c>
      <c r="G2" s="82" t="s">
        <v>70</v>
      </c>
      <c r="H2" s="82" t="s">
        <v>71</v>
      </c>
      <c r="I2" s="82" t="s">
        <v>72</v>
      </c>
      <c r="J2" s="82" t="s">
        <v>73</v>
      </c>
      <c r="K2" s="82" t="s">
        <v>74</v>
      </c>
      <c r="L2" s="82" t="s">
        <v>75</v>
      </c>
      <c r="M2" s="82" t="s">
        <v>76</v>
      </c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82" t="s">
        <v>77</v>
      </c>
      <c r="AC2" s="82" t="s">
        <v>78</v>
      </c>
      <c r="AD2" s="82" t="s">
        <v>79</v>
      </c>
      <c r="AE2" s="82" t="s">
        <v>80</v>
      </c>
      <c r="AF2" s="82" t="s">
        <v>81</v>
      </c>
      <c r="AG2" s="82" t="s">
        <v>82</v>
      </c>
      <c r="AH2" s="82" t="s">
        <v>83</v>
      </c>
      <c r="AI2" s="82" t="s">
        <v>84</v>
      </c>
      <c r="AJ2" s="82" t="s">
        <v>85</v>
      </c>
      <c r="AK2" s="82" t="s">
        <v>86</v>
      </c>
      <c r="AL2" s="83" t="s">
        <v>87</v>
      </c>
      <c r="AM2" s="82"/>
      <c r="AN2" s="84" t="s">
        <v>28</v>
      </c>
      <c r="AO2" s="84" t="s">
        <v>29</v>
      </c>
      <c r="AP2" s="84" t="s">
        <v>28</v>
      </c>
      <c r="AQ2" s="84" t="s">
        <v>29</v>
      </c>
      <c r="AR2" s="84" t="s">
        <v>28</v>
      </c>
      <c r="AS2" s="84" t="s">
        <v>29</v>
      </c>
      <c r="AT2" s="84" t="s">
        <v>28</v>
      </c>
      <c r="AU2" s="84" t="s">
        <v>29</v>
      </c>
      <c r="AV2" s="84" t="s">
        <v>28</v>
      </c>
      <c r="AW2" s="84" t="s">
        <v>29</v>
      </c>
      <c r="AX2" s="84" t="s">
        <v>28</v>
      </c>
      <c r="AY2" s="84" t="s">
        <v>29</v>
      </c>
      <c r="AZ2" s="84" t="s">
        <v>28</v>
      </c>
      <c r="BA2" s="84" t="s">
        <v>29</v>
      </c>
      <c r="BB2" s="84" t="s">
        <v>28</v>
      </c>
      <c r="BC2" s="84" t="s">
        <v>29</v>
      </c>
      <c r="BD2" s="84" t="s">
        <v>28</v>
      </c>
      <c r="BE2" s="84" t="s">
        <v>29</v>
      </c>
      <c r="BF2" s="84" t="s">
        <v>28</v>
      </c>
      <c r="BG2" s="84" t="s">
        <v>29</v>
      </c>
      <c r="BH2" s="84" t="s">
        <v>28</v>
      </c>
      <c r="BI2" s="84" t="s">
        <v>29</v>
      </c>
      <c r="BJ2" s="84" t="s">
        <v>28</v>
      </c>
      <c r="BK2" s="84" t="s">
        <v>29</v>
      </c>
      <c r="BL2" s="84" t="s">
        <v>28</v>
      </c>
      <c r="BM2" s="84" t="s">
        <v>29</v>
      </c>
      <c r="BN2" s="84" t="s">
        <v>28</v>
      </c>
      <c r="BO2" s="84" t="s">
        <v>29</v>
      </c>
      <c r="BP2" s="84" t="s">
        <v>28</v>
      </c>
      <c r="BQ2" s="84" t="s">
        <v>29</v>
      </c>
      <c r="BR2" s="84" t="s">
        <v>28</v>
      </c>
      <c r="BS2" s="84" t="s">
        <v>29</v>
      </c>
      <c r="BT2" s="84" t="s">
        <v>28</v>
      </c>
      <c r="BU2" s="84" t="s">
        <v>29</v>
      </c>
      <c r="BV2" s="84" t="s">
        <v>28</v>
      </c>
      <c r="BW2" s="84" t="s">
        <v>29</v>
      </c>
      <c r="BX2" s="84"/>
      <c r="BY2" s="84"/>
      <c r="BZ2" s="84"/>
      <c r="CA2" s="84"/>
      <c r="CB2" s="84"/>
      <c r="CC2" s="82"/>
      <c r="CD2" s="84"/>
      <c r="CE2" s="84"/>
      <c r="CF2" s="82"/>
      <c r="CG2" s="84"/>
      <c r="CH2" s="84"/>
      <c r="CI2" s="82"/>
      <c r="CJ2" s="84"/>
      <c r="CK2" s="84"/>
      <c r="CL2" s="82"/>
      <c r="CM2" s="84"/>
      <c r="CN2" s="84"/>
      <c r="CO2" s="84"/>
      <c r="CP2" s="84"/>
      <c r="CQ2" s="84"/>
      <c r="CR2" s="84"/>
      <c r="CS2" s="84">
        <v>1</v>
      </c>
    </row>
    <row r="3" spans="1:97" s="85" customFormat="1" ht="113.25" customHeight="1">
      <c r="A3" s="80"/>
      <c r="B3" s="81"/>
      <c r="C3" s="81"/>
      <c r="D3" s="81"/>
      <c r="E3" s="82"/>
      <c r="F3" s="82"/>
      <c r="G3" s="82"/>
      <c r="H3" s="82" t="s">
        <v>73</v>
      </c>
      <c r="I3" s="82" t="s">
        <v>73</v>
      </c>
      <c r="J3" s="82" t="s">
        <v>88</v>
      </c>
      <c r="K3" s="82" t="s">
        <v>74</v>
      </c>
      <c r="L3" s="82"/>
      <c r="M3" s="82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82"/>
      <c r="AC3" s="82"/>
      <c r="AD3" s="82"/>
      <c r="AE3" s="82"/>
      <c r="AF3" s="82"/>
      <c r="AG3" s="82" t="s">
        <v>82</v>
      </c>
      <c r="AH3" s="82" t="s">
        <v>83</v>
      </c>
      <c r="AI3" s="82"/>
      <c r="AJ3" s="82"/>
      <c r="AK3" s="82"/>
      <c r="AL3" s="83"/>
      <c r="AM3" s="82"/>
      <c r="AN3" s="84"/>
      <c r="AO3" s="84"/>
      <c r="AP3" s="84"/>
      <c r="AQ3" s="84"/>
      <c r="AR3" s="84"/>
      <c r="AS3" s="84"/>
      <c r="AT3" s="84"/>
      <c r="AU3" s="84"/>
      <c r="AV3" s="84"/>
      <c r="AW3" s="86"/>
      <c r="AX3" s="84"/>
      <c r="AY3" s="84"/>
      <c r="AZ3" s="84"/>
      <c r="BA3" s="84"/>
      <c r="BB3" s="84"/>
      <c r="BC3" s="84"/>
      <c r="BD3" s="84"/>
      <c r="BE3" s="84"/>
      <c r="BF3" s="84"/>
      <c r="BG3" s="86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6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71">
        <v>1</v>
      </c>
    </row>
    <row r="4" spans="1:97" s="89" customFormat="1" ht="12.75" hidden="1">
      <c r="A4"/>
      <c r="B4" s="69"/>
      <c r="C4" s="69"/>
      <c r="D4" s="69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3"/>
      <c r="AM4" s="70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8"/>
    </row>
    <row r="5" spans="1:97" s="109" customFormat="1" ht="16.5" customHeight="1">
      <c r="A5"/>
      <c r="B5" s="90">
        <v>1</v>
      </c>
      <c r="C5" s="91" t="s">
        <v>89</v>
      </c>
      <c r="D5" s="92" t="s">
        <v>90</v>
      </c>
      <c r="E5" s="92" t="s">
        <v>91</v>
      </c>
      <c r="F5" s="92">
        <v>11</v>
      </c>
      <c r="G5" s="92" t="s">
        <v>92</v>
      </c>
      <c r="H5" s="92">
        <v>7</v>
      </c>
      <c r="I5" s="92">
        <f>H5*10/8</f>
        <v>8.75</v>
      </c>
      <c r="J5" s="93">
        <f>3*H5/8</f>
        <v>2.625</v>
      </c>
      <c r="K5" s="94">
        <v>0</v>
      </c>
      <c r="L5" s="95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6"/>
      <c r="Y5" s="96"/>
      <c r="Z5" s="96"/>
      <c r="AA5" s="96"/>
      <c r="AB5" s="93"/>
      <c r="AC5" s="97">
        <f>SUM(AN5:CR5)</f>
        <v>0</v>
      </c>
      <c r="AD5" s="98" t="e">
        <f>AC5/AD$1*100</f>
        <v>#DIV/0!</v>
      </c>
      <c r="AE5" s="99" t="e">
        <f>(#REF!+L5+#REF!+AB5)/3</f>
        <v>#REF!</v>
      </c>
      <c r="AF5" s="99" t="e">
        <f>AE5*10</f>
        <v>#REF!</v>
      </c>
      <c r="AG5" s="100"/>
      <c r="AH5" s="100"/>
      <c r="AI5" s="101" t="e">
        <f>IF(AD5&gt;25,"RF",IF(AE5&gt;5.9,"A","EE"))</f>
        <v>#DIV/0!</v>
      </c>
      <c r="AJ5" s="102"/>
      <c r="AK5" s="101" t="e">
        <f>IF(AI5="A","A",IF(AI5="RF",AI5,IF(AI5="EE",IF(AJ5="",AI5,IF(AJ5&gt;5.9,"A","RNEE")))))</f>
        <v>#DIV/0!</v>
      </c>
      <c r="AL5" s="103" t="e">
        <f>IF(AJ5="",AE5,AJ5)</f>
        <v>#REF!</v>
      </c>
      <c r="AM5" s="104"/>
      <c r="AN5" s="105"/>
      <c r="AO5" s="105"/>
      <c r="AP5" s="105"/>
      <c r="AQ5" s="105"/>
      <c r="AR5" s="105"/>
      <c r="AS5" s="105"/>
      <c r="AT5" s="105"/>
      <c r="AU5" s="105"/>
      <c r="AV5" s="105"/>
      <c r="AW5" s="106"/>
      <c r="AX5" s="105"/>
      <c r="AY5" s="105"/>
      <c r="AZ5" s="105"/>
      <c r="BA5" s="105"/>
      <c r="BB5" s="105"/>
      <c r="BC5" s="105"/>
      <c r="BD5" s="105"/>
      <c r="BE5" s="105"/>
      <c r="BF5" s="105"/>
      <c r="BG5" s="106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6"/>
      <c r="BW5" s="107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6"/>
      <c r="CI5" s="105"/>
      <c r="CJ5" s="105"/>
      <c r="CK5" s="105"/>
      <c r="CL5" s="105"/>
      <c r="CM5" s="105"/>
      <c r="CN5" s="105"/>
      <c r="CO5" s="105"/>
      <c r="CP5" s="105"/>
      <c r="CQ5" s="107"/>
      <c r="CR5" s="107"/>
      <c r="CS5" s="108"/>
    </row>
    <row r="6" spans="1:97" s="109" customFormat="1" ht="16.5" customHeight="1">
      <c r="A6"/>
      <c r="B6" s="110">
        <v>2</v>
      </c>
      <c r="C6" s="111" t="s">
        <v>93</v>
      </c>
      <c r="D6" s="112" t="s">
        <v>94</v>
      </c>
      <c r="E6" s="112" t="s">
        <v>91</v>
      </c>
      <c r="F6" s="112">
        <v>11</v>
      </c>
      <c r="G6" s="112" t="s">
        <v>95</v>
      </c>
      <c r="H6" s="112">
        <v>3</v>
      </c>
      <c r="I6" s="112">
        <f>H6*10/8</f>
        <v>3.75</v>
      </c>
      <c r="J6" s="113">
        <f>3*H6/8</f>
        <v>1.125</v>
      </c>
      <c r="K6" s="114">
        <v>0</v>
      </c>
      <c r="L6" s="115"/>
      <c r="M6" s="115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6"/>
      <c r="Y6" s="116"/>
      <c r="Z6" s="116"/>
      <c r="AA6" s="116"/>
      <c r="AB6" s="113"/>
      <c r="AC6" s="117">
        <f>SUM(AN6:CR6)</f>
        <v>0</v>
      </c>
      <c r="AD6" s="118" t="e">
        <f>AC6/AD$1*100</f>
        <v>#DIV/0!</v>
      </c>
      <c r="AE6" s="119" t="e">
        <f>(#REF!+L6+#REF!+AB6)/3</f>
        <v>#REF!</v>
      </c>
      <c r="AF6" s="120" t="e">
        <f>AE6*10</f>
        <v>#REF!</v>
      </c>
      <c r="AG6" s="121"/>
      <c r="AH6" s="121"/>
      <c r="AI6" s="122" t="e">
        <f>IF(AD6&gt;25,"RF",IF(AE6&gt;5.9,"A","EE"))</f>
        <v>#DIV/0!</v>
      </c>
      <c r="AJ6" s="123"/>
      <c r="AK6" s="122" t="e">
        <f>IF(AI6="A","A",IF(AI6="RF",AI6,IF(AI6="EE",IF(AJ6="",AI6,IF(AJ6&gt;5.9,"A","RNEE")))))</f>
        <v>#DIV/0!</v>
      </c>
      <c r="AL6" s="124" t="e">
        <f>IF(AJ6="",AE6,AJ6)</f>
        <v>#REF!</v>
      </c>
      <c r="AM6" s="104"/>
      <c r="AN6" s="105"/>
      <c r="AO6" s="105"/>
      <c r="AP6" s="105"/>
      <c r="AQ6" s="105"/>
      <c r="AR6" s="105"/>
      <c r="AS6" s="105"/>
      <c r="AT6" s="105"/>
      <c r="AU6" s="105"/>
      <c r="AV6" s="105"/>
      <c r="AW6" s="106"/>
      <c r="AX6" s="105"/>
      <c r="AY6" s="105"/>
      <c r="AZ6" s="105"/>
      <c r="BA6" s="105"/>
      <c r="BB6" s="105"/>
      <c r="BC6" s="105"/>
      <c r="BD6" s="105"/>
      <c r="BE6" s="105"/>
      <c r="BF6" s="105"/>
      <c r="BG6" s="106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6"/>
      <c r="BW6" s="107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6"/>
      <c r="CI6" s="105"/>
      <c r="CJ6" s="105"/>
      <c r="CK6" s="105"/>
      <c r="CL6" s="105"/>
      <c r="CM6" s="105"/>
      <c r="CN6" s="105"/>
      <c r="CO6" s="105"/>
      <c r="CP6" s="105"/>
      <c r="CQ6" s="107"/>
      <c r="CR6" s="107"/>
      <c r="CS6" s="108"/>
    </row>
    <row r="7" spans="1:97" s="146" customFormat="1" ht="16.5" customHeight="1">
      <c r="A7" s="125"/>
      <c r="B7" s="126">
        <v>3</v>
      </c>
      <c r="C7" s="127" t="s">
        <v>96</v>
      </c>
      <c r="D7" s="128" t="s">
        <v>97</v>
      </c>
      <c r="E7" s="128" t="s">
        <v>91</v>
      </c>
      <c r="F7" s="128">
        <v>11</v>
      </c>
      <c r="G7" s="128" t="s">
        <v>98</v>
      </c>
      <c r="H7" s="128"/>
      <c r="I7" s="128">
        <f>H7*10/8</f>
        <v>0</v>
      </c>
      <c r="J7" s="129">
        <f>3*H7/8</f>
        <v>0</v>
      </c>
      <c r="K7" s="130">
        <v>12</v>
      </c>
      <c r="L7" s="131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32"/>
      <c r="Y7" s="132"/>
      <c r="Z7" s="132"/>
      <c r="AA7" s="132"/>
      <c r="AB7" s="129"/>
      <c r="AC7" s="133">
        <f>SUM(AN7:CR7)</f>
        <v>0</v>
      </c>
      <c r="AD7" s="134" t="e">
        <f>AC7/AD$1*100</f>
        <v>#DIV/0!</v>
      </c>
      <c r="AE7" s="135" t="e">
        <f>(#REF!+L7+#REF!+AB7)/3</f>
        <v>#REF!</v>
      </c>
      <c r="AF7" s="136" t="e">
        <f>AE7*10</f>
        <v>#REF!</v>
      </c>
      <c r="AG7" s="137"/>
      <c r="AH7" s="137"/>
      <c r="AI7" s="138" t="e">
        <f>IF(AD7&gt;25,"RF",IF(AE7&gt;5.9,"A","EE"))</f>
        <v>#DIV/0!</v>
      </c>
      <c r="AJ7" s="139"/>
      <c r="AK7" s="138" t="e">
        <f>IF(AI7="A","A",IF(AI7="RF",AI7,IF(AI7="EE",IF(AJ7="",AI7,IF(AJ7&gt;5.9,"A","RNEE")))))</f>
        <v>#DIV/0!</v>
      </c>
      <c r="AL7" s="140" t="e">
        <f>IF(AJ7="",AE7,AJ7)</f>
        <v>#REF!</v>
      </c>
      <c r="AM7" s="141"/>
      <c r="AN7" s="142"/>
      <c r="AO7" s="142"/>
      <c r="AP7" s="142"/>
      <c r="AQ7" s="142"/>
      <c r="AR7" s="142"/>
      <c r="AS7" s="142"/>
      <c r="AT7" s="142"/>
      <c r="AU7" s="142"/>
      <c r="AV7" s="142"/>
      <c r="AW7" s="143"/>
      <c r="AX7" s="142"/>
      <c r="AY7" s="142"/>
      <c r="AZ7" s="142"/>
      <c r="BA7" s="142"/>
      <c r="BB7" s="142"/>
      <c r="BC7" s="142"/>
      <c r="BD7" s="142"/>
      <c r="BE7" s="142"/>
      <c r="BF7" s="142"/>
      <c r="BG7" s="143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3"/>
      <c r="BW7" s="144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3"/>
      <c r="CI7" s="142"/>
      <c r="CJ7" s="142"/>
      <c r="CK7" s="142"/>
      <c r="CL7" s="142"/>
      <c r="CM7" s="142"/>
      <c r="CN7" s="142"/>
      <c r="CO7" s="142"/>
      <c r="CP7" s="142"/>
      <c r="CQ7" s="144"/>
      <c r="CR7" s="144"/>
      <c r="CS7" s="145"/>
    </row>
    <row r="8" spans="1:97" s="109" customFormat="1" ht="16.5" customHeight="1">
      <c r="A8"/>
      <c r="B8" s="110">
        <v>4</v>
      </c>
      <c r="C8" s="111" t="s">
        <v>99</v>
      </c>
      <c r="D8" s="112" t="s">
        <v>100</v>
      </c>
      <c r="E8" s="112" t="s">
        <v>91</v>
      </c>
      <c r="F8" s="112">
        <v>11</v>
      </c>
      <c r="G8" s="112" t="s">
        <v>101</v>
      </c>
      <c r="H8" s="112">
        <v>5</v>
      </c>
      <c r="I8" s="112">
        <f>H8*10/8</f>
        <v>6.25</v>
      </c>
      <c r="J8" s="113">
        <f>3*H8/8</f>
        <v>1.875</v>
      </c>
      <c r="K8" s="114">
        <v>12</v>
      </c>
      <c r="L8" s="115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6"/>
      <c r="Y8" s="116"/>
      <c r="Z8" s="116"/>
      <c r="AA8" s="116"/>
      <c r="AB8" s="113"/>
      <c r="AC8" s="117">
        <f>SUM(AN8:CR8)</f>
        <v>0</v>
      </c>
      <c r="AD8" s="118" t="e">
        <f>AC8/AD$1*100</f>
        <v>#DIV/0!</v>
      </c>
      <c r="AE8" s="119" t="e">
        <f>(#REF!+L8+#REF!+AB8)/3</f>
        <v>#REF!</v>
      </c>
      <c r="AF8" s="120" t="e">
        <f>AE8*10</f>
        <v>#REF!</v>
      </c>
      <c r="AG8" s="121"/>
      <c r="AH8" s="121"/>
      <c r="AI8" s="122" t="e">
        <f>IF(AD8&gt;25,"RF",IF(AE8&gt;5.9,"A","EE"))</f>
        <v>#DIV/0!</v>
      </c>
      <c r="AJ8" s="123"/>
      <c r="AK8" s="122" t="e">
        <f>IF(AI8="A","A",IF(AI8="RF",AI8,IF(AI8="EE",IF(AJ8="",AI8,IF(AJ8&gt;5.9,"A","RNEE")))))</f>
        <v>#DIV/0!</v>
      </c>
      <c r="AL8" s="124" t="e">
        <f>IF(AJ8="",AE8,AJ8)</f>
        <v>#REF!</v>
      </c>
      <c r="AM8" s="104"/>
      <c r="AN8" s="105"/>
      <c r="AO8" s="105"/>
      <c r="AP8" s="105"/>
      <c r="AQ8" s="105"/>
      <c r="AR8" s="105"/>
      <c r="AS8" s="105"/>
      <c r="AT8" s="105"/>
      <c r="AU8" s="105"/>
      <c r="AV8" s="105"/>
      <c r="AW8" s="106"/>
      <c r="AX8" s="105"/>
      <c r="AY8" s="105"/>
      <c r="AZ8" s="105"/>
      <c r="BA8" s="105"/>
      <c r="BB8" s="105"/>
      <c r="BC8" s="105"/>
      <c r="BD8" s="105"/>
      <c r="BE8" s="105"/>
      <c r="BF8" s="105"/>
      <c r="BG8" s="106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6"/>
      <c r="BW8" s="107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6"/>
      <c r="CI8" s="105"/>
      <c r="CJ8" s="105"/>
      <c r="CK8" s="105"/>
      <c r="CL8" s="105"/>
      <c r="CM8" s="105"/>
      <c r="CN8" s="105"/>
      <c r="CO8" s="105"/>
      <c r="CP8" s="105"/>
      <c r="CQ8" s="107"/>
      <c r="CR8" s="107"/>
      <c r="CS8" s="108"/>
    </row>
    <row r="9" spans="1:97" s="109" customFormat="1" ht="16.5" customHeight="1">
      <c r="A9"/>
      <c r="B9" s="90">
        <v>5</v>
      </c>
      <c r="C9" s="91" t="s">
        <v>102</v>
      </c>
      <c r="D9" s="92" t="s">
        <v>103</v>
      </c>
      <c r="E9" s="92" t="s">
        <v>91</v>
      </c>
      <c r="F9" s="92">
        <v>11</v>
      </c>
      <c r="G9" s="92" t="s">
        <v>104</v>
      </c>
      <c r="H9" s="92"/>
      <c r="I9" s="92">
        <f>H9*10/8</f>
        <v>0</v>
      </c>
      <c r="J9" s="93">
        <f>3*H9/8</f>
        <v>0</v>
      </c>
      <c r="K9" s="94">
        <v>14</v>
      </c>
      <c r="L9" s="95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6"/>
      <c r="Y9" s="96"/>
      <c r="Z9" s="96"/>
      <c r="AA9" s="96"/>
      <c r="AB9" s="93"/>
      <c r="AC9" s="97">
        <f>SUM(AN9:CR9)</f>
        <v>0</v>
      </c>
      <c r="AD9" s="98" t="e">
        <f>AC9/AD$1*100</f>
        <v>#DIV/0!</v>
      </c>
      <c r="AE9" s="147" t="e">
        <f>(#REF!+L9+#REF!+AB9)/3</f>
        <v>#REF!</v>
      </c>
      <c r="AF9" s="99" t="e">
        <f>AE9*10</f>
        <v>#REF!</v>
      </c>
      <c r="AG9" s="100"/>
      <c r="AH9" s="100"/>
      <c r="AI9" s="101" t="e">
        <f>IF(AD9&gt;25,"RF",IF(AE9&gt;5.9,"A","EE"))</f>
        <v>#DIV/0!</v>
      </c>
      <c r="AJ9" s="102"/>
      <c r="AK9" s="101" t="e">
        <f>IF(AI9="A","A",IF(AI9="RF",AI9,IF(AI9="EE",IF(AJ9="",AI9,IF(AJ9&gt;5.9,"A","RNEE")))))</f>
        <v>#DIV/0!</v>
      </c>
      <c r="AL9" s="103" t="e">
        <f>IF(AJ9="",AE9,AJ9)</f>
        <v>#REF!</v>
      </c>
      <c r="AM9" s="104"/>
      <c r="AN9" s="105"/>
      <c r="AO9" s="105"/>
      <c r="AP9" s="105"/>
      <c r="AQ9" s="105"/>
      <c r="AR9" s="105"/>
      <c r="AS9" s="105"/>
      <c r="AT9" s="105"/>
      <c r="AU9" s="105"/>
      <c r="AV9" s="105"/>
      <c r="AW9" s="106"/>
      <c r="AX9" s="105"/>
      <c r="AY9" s="105"/>
      <c r="AZ9" s="105"/>
      <c r="BA9" s="105"/>
      <c r="BB9" s="105"/>
      <c r="BC9" s="105"/>
      <c r="BD9" s="105"/>
      <c r="BE9" s="105"/>
      <c r="BF9" s="105"/>
      <c r="BG9" s="106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6"/>
      <c r="BW9" s="107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6"/>
      <c r="CI9" s="105"/>
      <c r="CJ9" s="105"/>
      <c r="CK9" s="105"/>
      <c r="CL9" s="105"/>
      <c r="CM9" s="105"/>
      <c r="CN9" s="105"/>
      <c r="CO9" s="105"/>
      <c r="CP9" s="105"/>
      <c r="CQ9" s="107"/>
      <c r="CR9" s="107"/>
      <c r="CS9" s="108"/>
    </row>
    <row r="10" spans="1:97" s="109" customFormat="1" ht="16.5" customHeight="1">
      <c r="A10"/>
      <c r="B10" s="110">
        <v>6</v>
      </c>
      <c r="C10" s="111" t="s">
        <v>105</v>
      </c>
      <c r="D10" s="112" t="s">
        <v>106</v>
      </c>
      <c r="E10" s="112" t="s">
        <v>91</v>
      </c>
      <c r="F10" s="112">
        <v>11</v>
      </c>
      <c r="G10" s="112" t="s">
        <v>107</v>
      </c>
      <c r="H10" s="112"/>
      <c r="I10" s="112">
        <f>H10*10/8</f>
        <v>0</v>
      </c>
      <c r="J10" s="113">
        <f>3*H10/8</f>
        <v>0</v>
      </c>
      <c r="K10" s="114">
        <v>0</v>
      </c>
      <c r="L10" s="115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6"/>
      <c r="Y10" s="116"/>
      <c r="Z10" s="116"/>
      <c r="AA10" s="116"/>
      <c r="AB10" s="113"/>
      <c r="AC10" s="117">
        <f>SUM(AN10:CR10)</f>
        <v>0</v>
      </c>
      <c r="AD10" s="118" t="e">
        <f>AC10/AD$1*100</f>
        <v>#DIV/0!</v>
      </c>
      <c r="AE10" s="119" t="e">
        <f>(#REF!+L10+#REF!+AB10)/3</f>
        <v>#REF!</v>
      </c>
      <c r="AF10" s="120" t="e">
        <f>AE10*10</f>
        <v>#REF!</v>
      </c>
      <c r="AG10" s="121"/>
      <c r="AH10" s="121"/>
      <c r="AI10" s="122" t="e">
        <f>IF(AD10&gt;25,"RF",IF(AE10&gt;5.9,"A","EE"))</f>
        <v>#DIV/0!</v>
      </c>
      <c r="AJ10" s="123"/>
      <c r="AK10" s="122" t="e">
        <f>IF(AI10="A","A",IF(AI10="RF",AI10,IF(AI10="EE",IF(AJ10="",AI10,IF(AJ10&gt;5.9,"A","RNEE")))))</f>
        <v>#DIV/0!</v>
      </c>
      <c r="AL10" s="124" t="e">
        <f>IF(AJ10="",AE10,AJ10)</f>
        <v>#REF!</v>
      </c>
      <c r="AM10" s="104"/>
      <c r="AN10" s="105"/>
      <c r="AO10" s="105"/>
      <c r="AP10" s="105"/>
      <c r="AQ10" s="105"/>
      <c r="AR10" s="105"/>
      <c r="AS10" s="105"/>
      <c r="AT10" s="105"/>
      <c r="AU10" s="105"/>
      <c r="AV10" s="105"/>
      <c r="AW10" s="106"/>
      <c r="AX10" s="105"/>
      <c r="AY10" s="105"/>
      <c r="AZ10" s="105"/>
      <c r="BA10" s="105"/>
      <c r="BB10" s="105"/>
      <c r="BC10" s="105"/>
      <c r="BD10" s="105"/>
      <c r="BE10" s="105"/>
      <c r="BF10" s="105"/>
      <c r="BG10" s="106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6"/>
      <c r="BW10" s="107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6"/>
      <c r="CI10" s="105"/>
      <c r="CJ10" s="105"/>
      <c r="CK10" s="105"/>
      <c r="CL10" s="105"/>
      <c r="CM10" s="105"/>
      <c r="CN10" s="105"/>
      <c r="CO10" s="105"/>
      <c r="CP10" s="105"/>
      <c r="CQ10" s="107"/>
      <c r="CR10" s="107"/>
      <c r="CS10" s="108"/>
    </row>
    <row r="11" spans="1:97" s="109" customFormat="1" ht="16.5" customHeight="1">
      <c r="A11"/>
      <c r="B11" s="90">
        <v>7</v>
      </c>
      <c r="C11" s="91" t="s">
        <v>108</v>
      </c>
      <c r="D11" s="92" t="s">
        <v>109</v>
      </c>
      <c r="E11" s="92" t="s">
        <v>91</v>
      </c>
      <c r="F11" s="92">
        <v>11</v>
      </c>
      <c r="G11" s="92" t="s">
        <v>110</v>
      </c>
      <c r="H11" s="92">
        <v>5</v>
      </c>
      <c r="I11" s="92">
        <f>H11*10/8</f>
        <v>6.25</v>
      </c>
      <c r="J11" s="93">
        <f>3*H11/8</f>
        <v>1.875</v>
      </c>
      <c r="K11" s="94">
        <v>2</v>
      </c>
      <c r="L11" s="95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6"/>
      <c r="Y11" s="96"/>
      <c r="Z11" s="96"/>
      <c r="AA11" s="96"/>
      <c r="AB11" s="93"/>
      <c r="AC11" s="97">
        <f>SUM(AN11:CR11)</f>
        <v>0</v>
      </c>
      <c r="AD11" s="98" t="e">
        <f>AC11/AD$1*100</f>
        <v>#DIV/0!</v>
      </c>
      <c r="AE11" s="147" t="e">
        <f>(#REF!+L11+#REF!+AB11)/3</f>
        <v>#REF!</v>
      </c>
      <c r="AF11" s="99" t="e">
        <f>AE11*10</f>
        <v>#REF!</v>
      </c>
      <c r="AG11" s="100"/>
      <c r="AH11" s="100"/>
      <c r="AI11" s="101" t="e">
        <f>IF(AD11&gt;25,"RF",IF(AE11&gt;5.9,"A","EE"))</f>
        <v>#DIV/0!</v>
      </c>
      <c r="AJ11" s="102"/>
      <c r="AK11" s="101" t="e">
        <f>IF(AI11="A","A",IF(AI11="RF",AI11,IF(AI11="EE",IF(AJ11="",AI11,IF(AJ11&gt;5.9,"A","RNEE")))))</f>
        <v>#DIV/0!</v>
      </c>
      <c r="AL11" s="103" t="e">
        <f>IF(AJ11="",AE11,AJ11)</f>
        <v>#REF!</v>
      </c>
      <c r="AM11" s="104"/>
      <c r="AN11" s="105"/>
      <c r="AO11" s="105"/>
      <c r="AP11" s="105"/>
      <c r="AQ11" s="105"/>
      <c r="AR11" s="105"/>
      <c r="AS11" s="105"/>
      <c r="AT11" s="105"/>
      <c r="AU11" s="105"/>
      <c r="AV11" s="105"/>
      <c r="AW11" s="106"/>
      <c r="AX11" s="105"/>
      <c r="AY11" s="105"/>
      <c r="AZ11" s="105"/>
      <c r="BA11" s="105"/>
      <c r="BB11" s="105"/>
      <c r="BC11" s="105"/>
      <c r="BD11" s="105"/>
      <c r="BE11" s="105"/>
      <c r="BF11" s="105"/>
      <c r="BG11" s="106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6"/>
      <c r="BW11" s="107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6"/>
      <c r="CI11" s="105"/>
      <c r="CJ11" s="105"/>
      <c r="CK11" s="105"/>
      <c r="CL11" s="105"/>
      <c r="CM11" s="105"/>
      <c r="CN11" s="105"/>
      <c r="CO11" s="105"/>
      <c r="CP11" s="105"/>
      <c r="CQ11" s="107"/>
      <c r="CR11" s="107"/>
      <c r="CS11" s="108"/>
    </row>
    <row r="12" spans="1:97" s="109" customFormat="1" ht="16.5" customHeight="1">
      <c r="A12"/>
      <c r="B12" s="110">
        <v>8</v>
      </c>
      <c r="C12" s="111" t="s">
        <v>111</v>
      </c>
      <c r="D12" s="112" t="s">
        <v>112</v>
      </c>
      <c r="E12" s="112" t="s">
        <v>91</v>
      </c>
      <c r="F12" s="112">
        <v>11</v>
      </c>
      <c r="G12" s="112" t="s">
        <v>113</v>
      </c>
      <c r="H12" s="112">
        <v>5.2</v>
      </c>
      <c r="I12" s="112">
        <f>H12*10/8</f>
        <v>6.5</v>
      </c>
      <c r="J12" s="113">
        <f>3*H12/8</f>
        <v>1.9500000000000002</v>
      </c>
      <c r="K12" s="114">
        <v>0</v>
      </c>
      <c r="L12" s="115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6"/>
      <c r="Y12" s="116"/>
      <c r="Z12" s="116"/>
      <c r="AA12" s="116"/>
      <c r="AB12" s="113"/>
      <c r="AC12" s="117">
        <f>SUM(AN12:CR12)</f>
        <v>0</v>
      </c>
      <c r="AD12" s="118" t="e">
        <f>AC12/AD$1*100</f>
        <v>#DIV/0!</v>
      </c>
      <c r="AE12" s="119" t="e">
        <f>(#REF!+L12+#REF!+AB12)/3</f>
        <v>#REF!</v>
      </c>
      <c r="AF12" s="120" t="e">
        <f>AE12*10</f>
        <v>#REF!</v>
      </c>
      <c r="AG12" s="121"/>
      <c r="AH12" s="121"/>
      <c r="AI12" s="122" t="e">
        <f>IF(AD12&gt;25,"RF",IF(AE12&gt;5.9,"A","EE"))</f>
        <v>#DIV/0!</v>
      </c>
      <c r="AJ12" s="123"/>
      <c r="AK12" s="122" t="e">
        <f>IF(AI12="A","A",IF(AI12="RF",AI12,IF(AI12="EE",IF(AJ12="",AI12,IF(AJ12&gt;5.9,"A","RNEE")))))</f>
        <v>#DIV/0!</v>
      </c>
      <c r="AL12" s="124" t="e">
        <f>IF(AJ12="",AE12,AJ12)</f>
        <v>#REF!</v>
      </c>
      <c r="AM12" s="104"/>
      <c r="AN12" s="105"/>
      <c r="AO12" s="105"/>
      <c r="AP12" s="105"/>
      <c r="AQ12" s="105"/>
      <c r="AR12" s="105"/>
      <c r="AS12" s="105"/>
      <c r="AT12" s="105"/>
      <c r="AU12" s="105"/>
      <c r="AV12" s="105"/>
      <c r="AW12" s="106"/>
      <c r="AX12" s="105"/>
      <c r="AY12" s="105"/>
      <c r="AZ12" s="105"/>
      <c r="BA12" s="105"/>
      <c r="BB12" s="105"/>
      <c r="BC12" s="105"/>
      <c r="BD12" s="105"/>
      <c r="BE12" s="105"/>
      <c r="BF12" s="105"/>
      <c r="BG12" s="106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6"/>
      <c r="BW12" s="107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6"/>
      <c r="CI12" s="105"/>
      <c r="CJ12" s="105"/>
      <c r="CK12" s="105"/>
      <c r="CL12" s="105"/>
      <c r="CM12" s="105"/>
      <c r="CN12" s="105"/>
      <c r="CO12" s="105"/>
      <c r="CP12" s="105"/>
      <c r="CQ12" s="107"/>
      <c r="CR12" s="107"/>
      <c r="CS12" s="108"/>
    </row>
    <row r="13" spans="1:97" s="109" customFormat="1" ht="16.5" customHeight="1">
      <c r="A13"/>
      <c r="B13" s="90">
        <v>9</v>
      </c>
      <c r="C13" s="91" t="s">
        <v>114</v>
      </c>
      <c r="D13" s="92" t="s">
        <v>115</v>
      </c>
      <c r="E13" s="92" t="s">
        <v>91</v>
      </c>
      <c r="F13" s="92">
        <v>11</v>
      </c>
      <c r="G13" s="92" t="s">
        <v>116</v>
      </c>
      <c r="H13" s="92">
        <v>4</v>
      </c>
      <c r="I13" s="92">
        <f>H13*10/8</f>
        <v>5</v>
      </c>
      <c r="J13" s="93">
        <f>3*H13/8</f>
        <v>1.5</v>
      </c>
      <c r="K13" s="94">
        <v>2</v>
      </c>
      <c r="L13" s="95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6"/>
      <c r="Y13" s="96"/>
      <c r="Z13" s="96"/>
      <c r="AA13" s="96"/>
      <c r="AB13" s="93"/>
      <c r="AC13" s="97">
        <f>SUM(AN13:CR13)</f>
        <v>0</v>
      </c>
      <c r="AD13" s="98" t="e">
        <f>AC13/AD$1*100</f>
        <v>#DIV/0!</v>
      </c>
      <c r="AE13" s="147" t="e">
        <f>(#REF!+L13+#REF!+AB13)/3</f>
        <v>#REF!</v>
      </c>
      <c r="AF13" s="99" t="e">
        <f>AE13*10</f>
        <v>#REF!</v>
      </c>
      <c r="AG13" s="100"/>
      <c r="AH13" s="100"/>
      <c r="AI13" s="101" t="e">
        <f>IF(AD13&gt;25,"RF",IF(AE13&gt;5.9,"A","EE"))</f>
        <v>#DIV/0!</v>
      </c>
      <c r="AJ13" s="102">
        <v>9</v>
      </c>
      <c r="AK13" s="101" t="e">
        <f>IF(AI13="A","A",IF(AI13="RF",AI13,IF(AI13="EE",IF(AJ13="",AI13,IF(AJ13&gt;5.9,"A","RNEE")))))</f>
        <v>#DIV/0!</v>
      </c>
      <c r="AL13" s="103">
        <f>IF(AJ13="",AE13,AJ13)</f>
        <v>9</v>
      </c>
      <c r="AM13" s="104"/>
      <c r="AN13" s="105"/>
      <c r="AO13" s="105"/>
      <c r="AP13" s="105"/>
      <c r="AQ13" s="105"/>
      <c r="AR13" s="105"/>
      <c r="AS13" s="105"/>
      <c r="AT13" s="105"/>
      <c r="AU13" s="105"/>
      <c r="AV13" s="105"/>
      <c r="AW13" s="106"/>
      <c r="AX13" s="105"/>
      <c r="AY13" s="105"/>
      <c r="AZ13" s="105"/>
      <c r="BA13" s="105"/>
      <c r="BB13" s="105"/>
      <c r="BC13" s="105"/>
      <c r="BD13" s="105"/>
      <c r="BE13" s="105"/>
      <c r="BF13" s="105"/>
      <c r="BG13" s="106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6"/>
      <c r="BW13" s="107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6"/>
      <c r="CI13" s="105"/>
      <c r="CJ13" s="105"/>
      <c r="CK13" s="105"/>
      <c r="CL13" s="105"/>
      <c r="CM13" s="105"/>
      <c r="CN13" s="105"/>
      <c r="CO13" s="105"/>
      <c r="CP13" s="105"/>
      <c r="CQ13" s="107"/>
      <c r="CR13" s="107"/>
      <c r="CS13" s="108"/>
    </row>
    <row r="14" spans="1:97" s="109" customFormat="1" ht="16.5" customHeight="1">
      <c r="A14"/>
      <c r="B14" s="110">
        <v>10</v>
      </c>
      <c r="C14" s="111" t="s">
        <v>117</v>
      </c>
      <c r="D14" s="112" t="s">
        <v>118</v>
      </c>
      <c r="E14" s="112" t="s">
        <v>91</v>
      </c>
      <c r="F14" s="112">
        <v>11</v>
      </c>
      <c r="G14" s="112" t="s">
        <v>119</v>
      </c>
      <c r="H14" s="112">
        <v>3.2</v>
      </c>
      <c r="I14" s="112">
        <f>H14*10/8</f>
        <v>4</v>
      </c>
      <c r="J14" s="113">
        <f>3*H14/8</f>
        <v>1.2000000000000002</v>
      </c>
      <c r="K14" s="114">
        <v>6</v>
      </c>
      <c r="L14" s="115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6"/>
      <c r="Y14" s="116"/>
      <c r="Z14" s="116"/>
      <c r="AA14" s="116"/>
      <c r="AB14" s="113"/>
      <c r="AC14" s="117">
        <f>SUM(AN14:CR14)</f>
        <v>0</v>
      </c>
      <c r="AD14" s="118" t="e">
        <f>AC14/AD$1*100</f>
        <v>#DIV/0!</v>
      </c>
      <c r="AE14" s="119" t="e">
        <f>(#REF!+L14+#REF!+AB14)/3</f>
        <v>#REF!</v>
      </c>
      <c r="AF14" s="120" t="e">
        <f>AE14*10</f>
        <v>#REF!</v>
      </c>
      <c r="AG14" s="121"/>
      <c r="AH14" s="121"/>
      <c r="AI14" s="122" t="e">
        <f>IF(AD14&gt;25,"RF",IF(AE14&gt;5.9,"A","EE"))</f>
        <v>#DIV/0!</v>
      </c>
      <c r="AJ14" s="123"/>
      <c r="AK14" s="122" t="e">
        <f>IF(AI14="A","A",IF(AI14="RF",AI14,IF(AI14="EE",IF(AJ14="",AI14,IF(AJ14&gt;5.9,"A","RNEE")))))</f>
        <v>#DIV/0!</v>
      </c>
      <c r="AL14" s="124" t="e">
        <f>IF(AJ14="",AE14,AJ14)</f>
        <v>#REF!</v>
      </c>
      <c r="AM14" s="104"/>
      <c r="AN14" s="105"/>
      <c r="AO14" s="105"/>
      <c r="AP14" s="105"/>
      <c r="AQ14" s="105"/>
      <c r="AR14" s="105"/>
      <c r="AS14" s="105"/>
      <c r="AT14" s="105"/>
      <c r="AU14" s="105"/>
      <c r="AV14" s="105"/>
      <c r="AW14" s="106"/>
      <c r="AX14" s="105"/>
      <c r="AY14" s="105"/>
      <c r="AZ14" s="105"/>
      <c r="BA14" s="105"/>
      <c r="BB14" s="105"/>
      <c r="BC14" s="105"/>
      <c r="BD14" s="105"/>
      <c r="BE14" s="105"/>
      <c r="BF14" s="105"/>
      <c r="BG14" s="106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6"/>
      <c r="BW14" s="107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6"/>
      <c r="CI14" s="105"/>
      <c r="CJ14" s="105"/>
      <c r="CK14" s="105"/>
      <c r="CL14" s="105"/>
      <c r="CM14" s="105"/>
      <c r="CN14" s="105"/>
      <c r="CO14" s="105"/>
      <c r="CP14" s="105"/>
      <c r="CQ14" s="107"/>
      <c r="CR14" s="107"/>
      <c r="CS14" s="108"/>
    </row>
    <row r="15" spans="1:97" s="109" customFormat="1" ht="16.5" customHeight="1">
      <c r="A15"/>
      <c r="B15" s="90">
        <v>11</v>
      </c>
      <c r="C15" s="91" t="s">
        <v>120</v>
      </c>
      <c r="D15" s="92" t="s">
        <v>121</v>
      </c>
      <c r="E15" s="92" t="s">
        <v>91</v>
      </c>
      <c r="F15" s="92">
        <v>11</v>
      </c>
      <c r="G15" s="92" t="s">
        <v>122</v>
      </c>
      <c r="H15" s="92"/>
      <c r="I15" s="92">
        <f>H15*10/8</f>
        <v>0</v>
      </c>
      <c r="J15" s="93">
        <f>3*H15/8</f>
        <v>0</v>
      </c>
      <c r="K15" s="94">
        <v>6</v>
      </c>
      <c r="L15" s="95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6"/>
      <c r="Y15" s="96"/>
      <c r="Z15" s="96"/>
      <c r="AA15" s="96"/>
      <c r="AB15" s="93"/>
      <c r="AC15" s="97">
        <f>SUM(AN15:CR15)</f>
        <v>0</v>
      </c>
      <c r="AD15" s="98" t="e">
        <f>AC15/AD$1*100</f>
        <v>#DIV/0!</v>
      </c>
      <c r="AE15" s="147" t="e">
        <f>(#REF!+L15+#REF!+AB15)/3</f>
        <v>#REF!</v>
      </c>
      <c r="AF15" s="99" t="e">
        <f>AE15*10</f>
        <v>#REF!</v>
      </c>
      <c r="AG15" s="100"/>
      <c r="AH15" s="100"/>
      <c r="AI15" s="101" t="e">
        <f>IF(AD15&gt;25,"RF",IF(AE15&gt;5.9,"A","EE"))</f>
        <v>#DIV/0!</v>
      </c>
      <c r="AJ15" s="102"/>
      <c r="AK15" s="101" t="e">
        <f>IF(AI15="A","A",IF(AI15="RF",AI15,IF(AI15="EE",IF(AJ15="",AI15,IF(AJ15&gt;5.9,"A","RNEE")))))</f>
        <v>#DIV/0!</v>
      </c>
      <c r="AL15" s="103" t="e">
        <f>IF(AJ15="",AE15,AJ15)</f>
        <v>#REF!</v>
      </c>
      <c r="AM15" s="104"/>
      <c r="AN15" s="105"/>
      <c r="AO15" s="105"/>
      <c r="AP15" s="105"/>
      <c r="AQ15" s="105"/>
      <c r="AR15" s="105"/>
      <c r="AS15" s="105"/>
      <c r="AT15" s="105"/>
      <c r="AU15" s="105"/>
      <c r="AV15" s="105"/>
      <c r="AW15" s="106"/>
      <c r="AX15" s="105"/>
      <c r="AY15" s="105"/>
      <c r="AZ15" s="105"/>
      <c r="BA15" s="105"/>
      <c r="BB15" s="105"/>
      <c r="BC15" s="105"/>
      <c r="BD15" s="105"/>
      <c r="BE15" s="105"/>
      <c r="BF15" s="105"/>
      <c r="BG15" s="106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6"/>
      <c r="BW15" s="107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6"/>
      <c r="CI15" s="105"/>
      <c r="CJ15" s="105"/>
      <c r="CK15" s="105"/>
      <c r="CL15" s="105"/>
      <c r="CM15" s="105"/>
      <c r="CN15" s="105"/>
      <c r="CO15" s="105"/>
      <c r="CP15" s="105"/>
      <c r="CQ15" s="107"/>
      <c r="CR15" s="107"/>
      <c r="CS15" s="108"/>
    </row>
    <row r="16" spans="1:97" s="109" customFormat="1" ht="16.5" customHeight="1">
      <c r="A16"/>
      <c r="B16" s="110">
        <v>12</v>
      </c>
      <c r="C16" s="111" t="s">
        <v>123</v>
      </c>
      <c r="D16" s="112" t="s">
        <v>124</v>
      </c>
      <c r="E16" s="112" t="s">
        <v>91</v>
      </c>
      <c r="F16" s="112">
        <v>11</v>
      </c>
      <c r="G16" s="112" t="s">
        <v>125</v>
      </c>
      <c r="H16" s="112"/>
      <c r="I16" s="112">
        <f>H16*10/8</f>
        <v>0</v>
      </c>
      <c r="J16" s="113">
        <f>3*H16/8</f>
        <v>0</v>
      </c>
      <c r="K16" s="114">
        <v>4</v>
      </c>
      <c r="L16" s="115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6"/>
      <c r="Y16" s="116"/>
      <c r="Z16" s="116"/>
      <c r="AA16" s="116"/>
      <c r="AB16" s="113"/>
      <c r="AC16" s="117">
        <f>SUM(AN16:CR16)</f>
        <v>0</v>
      </c>
      <c r="AD16" s="118" t="e">
        <f>AC16/AD$1*100</f>
        <v>#DIV/0!</v>
      </c>
      <c r="AE16" s="119" t="e">
        <f>(#REF!+L16+#REF!+AB16)/3</f>
        <v>#REF!</v>
      </c>
      <c r="AF16" s="120" t="e">
        <f>AE16*10</f>
        <v>#REF!</v>
      </c>
      <c r="AG16" s="121"/>
      <c r="AH16" s="121"/>
      <c r="AI16" s="122" t="e">
        <f>IF(AD16&gt;25,"RF",IF(AE16&gt;5.9,"A","EE"))</f>
        <v>#DIV/0!</v>
      </c>
      <c r="AJ16" s="123"/>
      <c r="AK16" s="122" t="e">
        <f>IF(AI16="A","A",IF(AI16="RF",AI16,IF(AI16="EE",IF(AJ16="",AI16,IF(AJ16&gt;5.9,"A","RNEE")))))</f>
        <v>#DIV/0!</v>
      </c>
      <c r="AL16" s="124" t="e">
        <f>IF(AJ16="",AE16,AJ16)</f>
        <v>#REF!</v>
      </c>
      <c r="AM16" s="104"/>
      <c r="AN16" s="105"/>
      <c r="AO16" s="105"/>
      <c r="AP16" s="105"/>
      <c r="AQ16" s="105"/>
      <c r="AR16" s="105"/>
      <c r="AS16" s="105"/>
      <c r="AT16" s="105"/>
      <c r="AU16" s="105"/>
      <c r="AV16" s="105"/>
      <c r="AW16" s="106"/>
      <c r="AX16" s="105"/>
      <c r="AY16" s="105"/>
      <c r="AZ16" s="105"/>
      <c r="BA16" s="105"/>
      <c r="BB16" s="105"/>
      <c r="BC16" s="105"/>
      <c r="BD16" s="105"/>
      <c r="BE16" s="105"/>
      <c r="BF16" s="105"/>
      <c r="BG16" s="106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6"/>
      <c r="BW16" s="107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6"/>
      <c r="CI16" s="105"/>
      <c r="CJ16" s="105"/>
      <c r="CK16" s="105"/>
      <c r="CL16" s="105"/>
      <c r="CM16" s="105"/>
      <c r="CN16" s="105"/>
      <c r="CO16" s="105"/>
      <c r="CP16" s="105"/>
      <c r="CQ16" s="107"/>
      <c r="CR16" s="107"/>
      <c r="CS16" s="108"/>
    </row>
    <row r="17" spans="1:97" s="109" customFormat="1" ht="16.5" customHeight="1">
      <c r="A17"/>
      <c r="B17" s="90">
        <v>13</v>
      </c>
      <c r="C17" s="91" t="s">
        <v>126</v>
      </c>
      <c r="D17" s="92" t="s">
        <v>127</v>
      </c>
      <c r="E17" s="92" t="s">
        <v>91</v>
      </c>
      <c r="F17" s="92">
        <v>11</v>
      </c>
      <c r="G17" s="92" t="s">
        <v>128</v>
      </c>
      <c r="H17" s="92"/>
      <c r="I17" s="92">
        <f>H17*10/8</f>
        <v>0</v>
      </c>
      <c r="J17" s="93">
        <f>3*H17/8</f>
        <v>0</v>
      </c>
      <c r="K17" s="94">
        <v>18</v>
      </c>
      <c r="L17" s="95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6"/>
      <c r="Y17" s="96"/>
      <c r="Z17" s="96"/>
      <c r="AA17" s="96"/>
      <c r="AB17" s="93"/>
      <c r="AC17" s="97">
        <f>SUM(AN17:CR17)</f>
        <v>0</v>
      </c>
      <c r="AD17" s="98" t="e">
        <f>AC17/AD$1*100</f>
        <v>#DIV/0!</v>
      </c>
      <c r="AE17" s="147" t="e">
        <f>(#REF!+L17+#REF!+AB17)/3</f>
        <v>#REF!</v>
      </c>
      <c r="AF17" s="99" t="e">
        <f>AE17*10</f>
        <v>#REF!</v>
      </c>
      <c r="AG17" s="100"/>
      <c r="AH17" s="100"/>
      <c r="AI17" s="101" t="e">
        <f>IF(AD17&gt;25,"RF",IF(AE17&gt;5.9,"A","EE"))</f>
        <v>#DIV/0!</v>
      </c>
      <c r="AJ17" s="102"/>
      <c r="AK17" s="101" t="e">
        <f>IF(AI17="A","A",IF(AI17="RF",AI17,IF(AI17="EE",IF(AJ17="",AI17,IF(AJ17&gt;5.9,"A","RNEE")))))</f>
        <v>#DIV/0!</v>
      </c>
      <c r="AL17" s="103" t="e">
        <f>IF(AJ17="",AE17,AJ17)</f>
        <v>#REF!</v>
      </c>
      <c r="AM17" s="104"/>
      <c r="AN17" s="105"/>
      <c r="AO17" s="105"/>
      <c r="AP17" s="105"/>
      <c r="AQ17" s="105"/>
      <c r="AR17" s="105"/>
      <c r="AS17" s="105"/>
      <c r="AT17" s="105"/>
      <c r="AU17" s="105"/>
      <c r="AV17" s="105"/>
      <c r="AW17" s="106"/>
      <c r="AX17" s="105"/>
      <c r="AY17" s="105"/>
      <c r="AZ17" s="105"/>
      <c r="BA17" s="105"/>
      <c r="BB17" s="105"/>
      <c r="BC17" s="105"/>
      <c r="BD17" s="105"/>
      <c r="BE17" s="105"/>
      <c r="BF17" s="105"/>
      <c r="BG17" s="106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6"/>
      <c r="BW17" s="107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6"/>
      <c r="CI17" s="105"/>
      <c r="CJ17" s="105"/>
      <c r="CK17" s="105"/>
      <c r="CL17" s="105"/>
      <c r="CM17" s="105"/>
      <c r="CN17" s="105"/>
      <c r="CO17" s="105"/>
      <c r="CP17" s="105"/>
      <c r="CQ17" s="107"/>
      <c r="CR17" s="107"/>
      <c r="CS17" s="108"/>
    </row>
    <row r="18" spans="1:97" s="109" customFormat="1" ht="16.5" customHeight="1">
      <c r="A18"/>
      <c r="B18" s="110">
        <v>14</v>
      </c>
      <c r="C18" s="111" t="s">
        <v>129</v>
      </c>
      <c r="D18" s="112" t="s">
        <v>130</v>
      </c>
      <c r="E18" s="112" t="s">
        <v>91</v>
      </c>
      <c r="F18" s="112">
        <v>11</v>
      </c>
      <c r="G18" s="112" t="s">
        <v>131</v>
      </c>
      <c r="H18" s="112">
        <v>5</v>
      </c>
      <c r="I18" s="112">
        <f>H18*10/8</f>
        <v>6.25</v>
      </c>
      <c r="J18" s="113">
        <f>3*H18/8</f>
        <v>1.875</v>
      </c>
      <c r="K18" s="114">
        <v>0</v>
      </c>
      <c r="L18" s="115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6"/>
      <c r="Y18" s="116"/>
      <c r="Z18" s="116"/>
      <c r="AA18" s="116"/>
      <c r="AB18" s="113"/>
      <c r="AC18" s="117">
        <f>SUM(AN18:CR18)</f>
        <v>0</v>
      </c>
      <c r="AD18" s="118" t="e">
        <f>AC18/AD$1*100</f>
        <v>#DIV/0!</v>
      </c>
      <c r="AE18" s="119" t="e">
        <f>(#REF!+L18+#REF!+AB18)/3</f>
        <v>#REF!</v>
      </c>
      <c r="AF18" s="120" t="e">
        <f>AE18*10</f>
        <v>#REF!</v>
      </c>
      <c r="AG18" s="121"/>
      <c r="AH18" s="121"/>
      <c r="AI18" s="122" t="e">
        <f>IF(AD18&gt;25,"RF",IF(AE18&gt;5.9,"A","EE"))</f>
        <v>#DIV/0!</v>
      </c>
      <c r="AJ18" s="123"/>
      <c r="AK18" s="122" t="e">
        <f>IF(AI18="A","A",IF(AI18="RF",AI18,IF(AI18="EE",IF(AJ18="",AI18,IF(AJ18&gt;5.9,"A","RNEE")))))</f>
        <v>#DIV/0!</v>
      </c>
      <c r="AL18" s="124" t="e">
        <f>IF(AJ18="",AE18,AJ18)</f>
        <v>#REF!</v>
      </c>
      <c r="AM18" s="104"/>
      <c r="AN18" s="105"/>
      <c r="AO18" s="105"/>
      <c r="AP18" s="105"/>
      <c r="AQ18" s="105"/>
      <c r="AR18" s="105"/>
      <c r="AS18" s="105"/>
      <c r="AT18" s="105"/>
      <c r="AU18" s="105"/>
      <c r="AV18" s="105"/>
      <c r="AW18" s="106"/>
      <c r="AX18" s="105"/>
      <c r="AY18" s="105"/>
      <c r="AZ18" s="105"/>
      <c r="BA18" s="105"/>
      <c r="BB18" s="105"/>
      <c r="BC18" s="105"/>
      <c r="BD18" s="105"/>
      <c r="BE18" s="105"/>
      <c r="BF18" s="105"/>
      <c r="BG18" s="106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6"/>
      <c r="BW18" s="107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6"/>
      <c r="CI18" s="105"/>
      <c r="CJ18" s="105"/>
      <c r="CK18" s="105"/>
      <c r="CL18" s="105"/>
      <c r="CM18" s="105"/>
      <c r="CN18" s="105"/>
      <c r="CO18" s="105"/>
      <c r="CP18" s="105"/>
      <c r="CQ18" s="107"/>
      <c r="CR18" s="107"/>
      <c r="CS18" s="108"/>
    </row>
    <row r="19" spans="1:97" s="109" customFormat="1" ht="16.5" customHeight="1">
      <c r="A19"/>
      <c r="B19" s="90">
        <v>15</v>
      </c>
      <c r="C19" s="91" t="s">
        <v>132</v>
      </c>
      <c r="D19" s="92" t="s">
        <v>133</v>
      </c>
      <c r="E19" s="92" t="s">
        <v>91</v>
      </c>
      <c r="F19" s="92">
        <v>11</v>
      </c>
      <c r="G19" s="92" t="s">
        <v>134</v>
      </c>
      <c r="H19" s="92">
        <v>6</v>
      </c>
      <c r="I19" s="92">
        <f>H19*10/8</f>
        <v>7.5</v>
      </c>
      <c r="J19" s="93">
        <f>3*H19/8</f>
        <v>2.25</v>
      </c>
      <c r="K19" s="94">
        <v>10</v>
      </c>
      <c r="L19" s="95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6"/>
      <c r="Y19" s="96"/>
      <c r="Z19" s="96"/>
      <c r="AA19" s="96"/>
      <c r="AB19" s="93"/>
      <c r="AC19" s="97">
        <f>SUM(AN19:CR19)</f>
        <v>0</v>
      </c>
      <c r="AD19" s="98" t="e">
        <f>AC19/AD$1*100</f>
        <v>#DIV/0!</v>
      </c>
      <c r="AE19" s="147" t="e">
        <f>(#REF!+L19+#REF!+AB19)/3</f>
        <v>#REF!</v>
      </c>
      <c r="AF19" s="99" t="e">
        <f>AE19*10</f>
        <v>#REF!</v>
      </c>
      <c r="AG19" s="100"/>
      <c r="AH19" s="100"/>
      <c r="AI19" s="101" t="e">
        <f>IF(AD19&gt;25,"RF",IF(AE19&gt;5.9,"A","EE"))</f>
        <v>#DIV/0!</v>
      </c>
      <c r="AJ19" s="102">
        <v>8</v>
      </c>
      <c r="AK19" s="101" t="e">
        <f>IF(AI19="A","A",IF(AI19="RF",AI19,IF(AI19="EE",IF(AJ19="",AI19,IF(AJ19&gt;5.9,"A","RNEE")))))</f>
        <v>#DIV/0!</v>
      </c>
      <c r="AL19" s="103">
        <f>IF(AJ19="",AE19,AJ19)</f>
        <v>8</v>
      </c>
      <c r="AM19" s="104"/>
      <c r="AN19" s="105"/>
      <c r="AO19" s="105"/>
      <c r="AP19" s="105"/>
      <c r="AQ19" s="105"/>
      <c r="AR19" s="105"/>
      <c r="AS19" s="105"/>
      <c r="AT19" s="105"/>
      <c r="AU19" s="105"/>
      <c r="AV19" s="105"/>
      <c r="AW19" s="106"/>
      <c r="AX19" s="105"/>
      <c r="AY19" s="105"/>
      <c r="AZ19" s="105"/>
      <c r="BA19" s="105"/>
      <c r="BB19" s="105"/>
      <c r="BC19" s="105"/>
      <c r="BD19" s="105"/>
      <c r="BE19" s="105"/>
      <c r="BF19" s="105"/>
      <c r="BG19" s="106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6"/>
      <c r="BW19" s="107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6"/>
      <c r="CI19" s="105"/>
      <c r="CJ19" s="105"/>
      <c r="CK19" s="105"/>
      <c r="CL19" s="105"/>
      <c r="CM19" s="105"/>
      <c r="CN19" s="105"/>
      <c r="CO19" s="105"/>
      <c r="CP19" s="105"/>
      <c r="CQ19" s="107"/>
      <c r="CR19" s="107"/>
      <c r="CS19" s="108"/>
    </row>
    <row r="20" spans="1:97" s="109" customFormat="1" ht="16.5" customHeight="1">
      <c r="A20"/>
      <c r="B20" s="110">
        <v>16</v>
      </c>
      <c r="C20" s="111" t="s">
        <v>135</v>
      </c>
      <c r="D20" s="112" t="s">
        <v>136</v>
      </c>
      <c r="E20" s="112" t="s">
        <v>91</v>
      </c>
      <c r="F20" s="112">
        <v>11</v>
      </c>
      <c r="G20" s="112" t="s">
        <v>137</v>
      </c>
      <c r="H20" s="112">
        <v>3</v>
      </c>
      <c r="I20" s="112">
        <f>H20*10/8</f>
        <v>3.75</v>
      </c>
      <c r="J20" s="113">
        <f>3*H20/8</f>
        <v>1.125</v>
      </c>
      <c r="K20" s="114">
        <v>2</v>
      </c>
      <c r="L20" s="115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6"/>
      <c r="Y20" s="116"/>
      <c r="Z20" s="116"/>
      <c r="AA20" s="116"/>
      <c r="AB20" s="115"/>
      <c r="AC20" s="117">
        <f>SUM(AN20:CR20)</f>
        <v>0</v>
      </c>
      <c r="AD20" s="118" t="e">
        <f>AC20/AD$1*100</f>
        <v>#DIV/0!</v>
      </c>
      <c r="AE20" s="119" t="e">
        <f>(#REF!+L20+#REF!+AB20)/3</f>
        <v>#REF!</v>
      </c>
      <c r="AF20" s="120" t="e">
        <f>AE20*10</f>
        <v>#REF!</v>
      </c>
      <c r="AG20" s="121"/>
      <c r="AH20" s="121"/>
      <c r="AI20" s="122" t="e">
        <f>IF(AD20&gt;25,"RF",IF(AE20&gt;5.9,"A","EE"))</f>
        <v>#DIV/0!</v>
      </c>
      <c r="AJ20" s="123"/>
      <c r="AK20" s="122" t="e">
        <f>IF(AI20="A","A",IF(AI20="RF",AI20,IF(AI20="EE",IF(AJ20="",AI20,IF(AJ20&gt;5.9,"A","RNEE")))))</f>
        <v>#DIV/0!</v>
      </c>
      <c r="AL20" s="124" t="e">
        <f>IF(AJ20="",AE20,AJ20)</f>
        <v>#REF!</v>
      </c>
      <c r="AM20" s="104"/>
      <c r="AN20" s="105"/>
      <c r="AO20" s="105"/>
      <c r="AP20" s="105"/>
      <c r="AQ20" s="105"/>
      <c r="AR20" s="105"/>
      <c r="AS20" s="105"/>
      <c r="AT20" s="105"/>
      <c r="AU20" s="105"/>
      <c r="AV20" s="105"/>
      <c r="AW20" s="106"/>
      <c r="AX20" s="105"/>
      <c r="AY20" s="105"/>
      <c r="AZ20" s="105"/>
      <c r="BA20" s="105"/>
      <c r="BB20" s="105"/>
      <c r="BC20" s="105"/>
      <c r="BD20" s="105"/>
      <c r="BE20" s="105"/>
      <c r="BF20" s="105"/>
      <c r="BG20" s="106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6"/>
      <c r="BW20" s="107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6"/>
      <c r="CI20" s="105"/>
      <c r="CJ20" s="105"/>
      <c r="CK20" s="105"/>
      <c r="CL20" s="105"/>
      <c r="CM20" s="105"/>
      <c r="CN20" s="105"/>
      <c r="CO20" s="105"/>
      <c r="CP20" s="105"/>
      <c r="CQ20" s="107"/>
      <c r="CR20" s="107"/>
      <c r="CS20" s="108"/>
    </row>
    <row r="21" spans="1:97" s="109" customFormat="1" ht="16.5" customHeight="1">
      <c r="A21"/>
      <c r="B21" s="90">
        <v>17</v>
      </c>
      <c r="C21" s="91" t="s">
        <v>138</v>
      </c>
      <c r="D21" s="92" t="s">
        <v>139</v>
      </c>
      <c r="E21" s="92" t="s">
        <v>91</v>
      </c>
      <c r="F21" s="92">
        <v>11</v>
      </c>
      <c r="G21" s="92" t="s">
        <v>140</v>
      </c>
      <c r="H21" s="92">
        <v>5.2</v>
      </c>
      <c r="I21" s="92">
        <f>H21*10/8</f>
        <v>6.5</v>
      </c>
      <c r="J21" s="93">
        <f>3*H21/8</f>
        <v>1.9500000000000002</v>
      </c>
      <c r="K21" s="94">
        <v>0</v>
      </c>
      <c r="L21" s="95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6"/>
      <c r="Y21" s="96"/>
      <c r="Z21" s="96"/>
      <c r="AA21" s="96"/>
      <c r="AB21" s="95"/>
      <c r="AC21" s="97">
        <f>SUM(AN21:CR21)</f>
        <v>0</v>
      </c>
      <c r="AD21" s="98" t="e">
        <f>AC21/AD$1*100</f>
        <v>#DIV/0!</v>
      </c>
      <c r="AE21" s="147" t="e">
        <f>(#REF!+L21+#REF!+AB21)/3</f>
        <v>#REF!</v>
      </c>
      <c r="AF21" s="99" t="e">
        <f>AE21*10</f>
        <v>#REF!</v>
      </c>
      <c r="AG21" s="100"/>
      <c r="AH21" s="100"/>
      <c r="AI21" s="101" t="e">
        <f>IF(AD21&gt;25,"RF",IF(AE21&gt;5.9,"A","EE"))</f>
        <v>#DIV/0!</v>
      </c>
      <c r="AJ21" s="102">
        <v>0</v>
      </c>
      <c r="AK21" s="101" t="e">
        <f>IF(AI21="A","A",IF(AI21="RF",AI21,IF(AI21="EE",IF(AJ21="",AI21,IF(AJ21&gt;5.9,"A","RNEE")))))</f>
        <v>#DIV/0!</v>
      </c>
      <c r="AL21" s="103">
        <f>IF(AJ21="",AE21,AJ21)</f>
        <v>0</v>
      </c>
      <c r="AM21" s="104"/>
      <c r="AN21" s="105"/>
      <c r="AO21" s="105"/>
      <c r="AP21" s="105"/>
      <c r="AQ21" s="105"/>
      <c r="AR21" s="105"/>
      <c r="AS21" s="105"/>
      <c r="AT21" s="105"/>
      <c r="AU21" s="105"/>
      <c r="AV21" s="105"/>
      <c r="AW21" s="106"/>
      <c r="AX21" s="105"/>
      <c r="AY21" s="105"/>
      <c r="AZ21" s="105"/>
      <c r="BA21" s="105"/>
      <c r="BB21" s="105"/>
      <c r="BC21" s="105"/>
      <c r="BD21" s="105"/>
      <c r="BE21" s="105"/>
      <c r="BF21" s="105"/>
      <c r="BG21" s="106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6"/>
      <c r="BW21" s="107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6"/>
      <c r="CI21" s="105"/>
      <c r="CJ21" s="105"/>
      <c r="CK21" s="105"/>
      <c r="CL21" s="105"/>
      <c r="CM21" s="105"/>
      <c r="CN21" s="105"/>
      <c r="CO21" s="105"/>
      <c r="CP21" s="105"/>
      <c r="CQ21" s="107"/>
      <c r="CR21" s="107"/>
      <c r="CS21" s="108"/>
    </row>
    <row r="22" spans="1:97" s="109" customFormat="1" ht="16.5" customHeight="1">
      <c r="A22"/>
      <c r="B22" s="110">
        <v>18</v>
      </c>
      <c r="C22" s="111" t="s">
        <v>141</v>
      </c>
      <c r="D22" s="112" t="s">
        <v>142</v>
      </c>
      <c r="E22" s="112" t="s">
        <v>91</v>
      </c>
      <c r="F22" s="112">
        <v>11</v>
      </c>
      <c r="G22" s="112" t="s">
        <v>143</v>
      </c>
      <c r="H22" s="112">
        <v>5</v>
      </c>
      <c r="I22" s="112">
        <f>H22*10/8</f>
        <v>6.25</v>
      </c>
      <c r="J22" s="113">
        <f>3*H22/8</f>
        <v>1.875</v>
      </c>
      <c r="K22" s="114">
        <v>4</v>
      </c>
      <c r="L22" s="115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6"/>
      <c r="Y22" s="116"/>
      <c r="Z22" s="116"/>
      <c r="AA22" s="116"/>
      <c r="AB22" s="115"/>
      <c r="AC22" s="117">
        <f>SUM(AN22:CR22)</f>
        <v>0</v>
      </c>
      <c r="AD22" s="118" t="e">
        <f>AC22/AD$1*100</f>
        <v>#DIV/0!</v>
      </c>
      <c r="AE22" s="119" t="e">
        <f>(#REF!+L22+#REF!+AB22)/3</f>
        <v>#REF!</v>
      </c>
      <c r="AF22" s="120" t="e">
        <f>AE22*10</f>
        <v>#REF!</v>
      </c>
      <c r="AG22" s="121"/>
      <c r="AH22" s="121"/>
      <c r="AI22" s="122" t="e">
        <f>IF(AD22&gt;25,"RF",IF(AE22&gt;5.9,"A","EE"))</f>
        <v>#DIV/0!</v>
      </c>
      <c r="AJ22" s="123"/>
      <c r="AK22" s="122" t="e">
        <f>IF(AI22="A","A",IF(AI22="RF",AI22,IF(AI22="EE",IF(AJ22="",AI22,IF(AJ22&gt;5.9,"A","RNEE")))))</f>
        <v>#DIV/0!</v>
      </c>
      <c r="AL22" s="124" t="e">
        <f>IF(AJ22="",AE22,AJ22)</f>
        <v>#REF!</v>
      </c>
      <c r="AM22" s="104"/>
      <c r="AN22" s="105"/>
      <c r="AO22" s="105"/>
      <c r="AP22" s="105"/>
      <c r="AQ22" s="105"/>
      <c r="AR22" s="105"/>
      <c r="AS22" s="105"/>
      <c r="AT22" s="105"/>
      <c r="AU22" s="105"/>
      <c r="AV22" s="105"/>
      <c r="AW22" s="106"/>
      <c r="AX22" s="105"/>
      <c r="AY22" s="105"/>
      <c r="AZ22" s="105"/>
      <c r="BA22" s="105"/>
      <c r="BB22" s="105"/>
      <c r="BC22" s="105"/>
      <c r="BD22" s="105"/>
      <c r="BE22" s="105"/>
      <c r="BF22" s="105"/>
      <c r="BG22" s="106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6"/>
      <c r="BW22" s="107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6"/>
      <c r="CI22" s="105"/>
      <c r="CJ22" s="105"/>
      <c r="CK22" s="105"/>
      <c r="CL22" s="105"/>
      <c r="CM22" s="105"/>
      <c r="CN22" s="105"/>
      <c r="CO22" s="105"/>
      <c r="CP22" s="105"/>
      <c r="CQ22" s="107"/>
      <c r="CR22" s="107"/>
      <c r="CS22" s="108"/>
    </row>
    <row r="23" spans="1:97" s="109" customFormat="1" ht="16.5" customHeight="1">
      <c r="A23"/>
      <c r="B23" s="90">
        <v>19</v>
      </c>
      <c r="C23" s="91" t="s">
        <v>144</v>
      </c>
      <c r="D23" s="92" t="s">
        <v>145</v>
      </c>
      <c r="E23" s="92" t="s">
        <v>91</v>
      </c>
      <c r="F23" s="92">
        <v>11</v>
      </c>
      <c r="G23" s="92" t="s">
        <v>146</v>
      </c>
      <c r="H23" s="92">
        <v>1</v>
      </c>
      <c r="I23" s="92">
        <f>H23*10/8</f>
        <v>1.25</v>
      </c>
      <c r="J23" s="93">
        <f>3*H23/8</f>
        <v>0.375</v>
      </c>
      <c r="K23" s="94">
        <v>0</v>
      </c>
      <c r="L23" s="95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6"/>
      <c r="Y23" s="96"/>
      <c r="Z23" s="96"/>
      <c r="AA23" s="96"/>
      <c r="AB23" s="95"/>
      <c r="AC23" s="97">
        <f>SUM(AN23:CR23)</f>
        <v>0</v>
      </c>
      <c r="AD23" s="98" t="e">
        <f>AC23/AD$1*100</f>
        <v>#DIV/0!</v>
      </c>
      <c r="AE23" s="147" t="e">
        <f>(#REF!+L23+#REF!+AB23)/3</f>
        <v>#REF!</v>
      </c>
      <c r="AF23" s="99" t="e">
        <f>AE23*10</f>
        <v>#REF!</v>
      </c>
      <c r="AG23" s="100"/>
      <c r="AH23" s="100"/>
      <c r="AI23" s="101" t="e">
        <f>IF(AD23&gt;25,"RF",IF(AE23&gt;5.9,"A","EE"))</f>
        <v>#DIV/0!</v>
      </c>
      <c r="AJ23" s="102"/>
      <c r="AK23" s="101" t="e">
        <f>IF(AI23="A","A",IF(AI23="RF",AI23,IF(AI23="EE",IF(AJ23="",AI23,IF(AJ23&gt;5.9,"A","RNEE")))))</f>
        <v>#DIV/0!</v>
      </c>
      <c r="AL23" s="103" t="e">
        <f>IF(AJ23="",AE23,AJ23)</f>
        <v>#REF!</v>
      </c>
      <c r="AM23" s="104"/>
      <c r="AN23" s="105"/>
      <c r="AO23" s="105"/>
      <c r="AP23" s="105"/>
      <c r="AQ23" s="105"/>
      <c r="AR23" s="105"/>
      <c r="AS23" s="105"/>
      <c r="AT23" s="105"/>
      <c r="AU23" s="105"/>
      <c r="AV23" s="105"/>
      <c r="AW23" s="106"/>
      <c r="AX23" s="105"/>
      <c r="AY23" s="105"/>
      <c r="AZ23" s="105"/>
      <c r="BA23" s="105"/>
      <c r="BB23" s="105"/>
      <c r="BC23" s="105"/>
      <c r="BD23" s="105"/>
      <c r="BE23" s="105"/>
      <c r="BF23" s="105"/>
      <c r="BG23" s="106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6"/>
      <c r="BW23" s="107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6"/>
      <c r="CI23" s="105"/>
      <c r="CJ23" s="105"/>
      <c r="CK23" s="105"/>
      <c r="CL23" s="105"/>
      <c r="CM23" s="105"/>
      <c r="CN23" s="105"/>
      <c r="CO23" s="105"/>
      <c r="CP23" s="105"/>
      <c r="CQ23" s="107"/>
      <c r="CR23" s="107"/>
      <c r="CS23" s="108"/>
    </row>
    <row r="24" spans="1:97" s="109" customFormat="1" ht="16.5" customHeight="1">
      <c r="A24"/>
      <c r="B24" s="110">
        <v>20</v>
      </c>
      <c r="C24" s="111" t="s">
        <v>147</v>
      </c>
      <c r="D24" s="112" t="s">
        <v>148</v>
      </c>
      <c r="E24" s="112" t="s">
        <v>91</v>
      </c>
      <c r="F24" s="112">
        <v>11</v>
      </c>
      <c r="G24" s="112" t="s">
        <v>149</v>
      </c>
      <c r="H24" s="112">
        <v>7</v>
      </c>
      <c r="I24" s="112">
        <f>H24*10/8</f>
        <v>8.75</v>
      </c>
      <c r="J24" s="113">
        <f>3*H24/8</f>
        <v>2.625</v>
      </c>
      <c r="K24" s="114">
        <v>4</v>
      </c>
      <c r="L24" s="115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6"/>
      <c r="Y24" s="116"/>
      <c r="Z24" s="116"/>
      <c r="AA24" s="116"/>
      <c r="AB24" s="115"/>
      <c r="AC24" s="117">
        <f>SUM(AN24:CR24)</f>
        <v>0</v>
      </c>
      <c r="AD24" s="118" t="e">
        <f>AC24/AD$1*100</f>
        <v>#DIV/0!</v>
      </c>
      <c r="AE24" s="119" t="e">
        <f>(#REF!+L24+#REF!+AB24)/3</f>
        <v>#REF!</v>
      </c>
      <c r="AF24" s="120" t="e">
        <f>AE24*10</f>
        <v>#REF!</v>
      </c>
      <c r="AG24" s="121"/>
      <c r="AH24" s="121"/>
      <c r="AI24" s="122" t="e">
        <f>IF(AD24&gt;25,"RF",IF(AE24&gt;5.9,"A","EE"))</f>
        <v>#DIV/0!</v>
      </c>
      <c r="AJ24" s="123"/>
      <c r="AK24" s="122" t="e">
        <f>IF(AI24="A","A",IF(AI24="RF",AI24,IF(AI24="EE",IF(AJ24="",AI24,IF(AJ24&gt;5.9,"A","RNEE")))))</f>
        <v>#DIV/0!</v>
      </c>
      <c r="AL24" s="124" t="e">
        <f>IF(AJ24="",AE24,AJ24)</f>
        <v>#REF!</v>
      </c>
      <c r="AM24" s="104"/>
      <c r="AN24" s="105"/>
      <c r="AO24" s="105"/>
      <c r="AP24" s="105"/>
      <c r="AQ24" s="105"/>
      <c r="AR24" s="105"/>
      <c r="AS24" s="105"/>
      <c r="AT24" s="105"/>
      <c r="AU24" s="105"/>
      <c r="AV24" s="105"/>
      <c r="AW24" s="106"/>
      <c r="AX24" s="105"/>
      <c r="AY24" s="105"/>
      <c r="AZ24" s="105"/>
      <c r="BA24" s="105"/>
      <c r="BB24" s="105"/>
      <c r="BC24" s="105"/>
      <c r="BD24" s="105"/>
      <c r="BE24" s="105"/>
      <c r="BF24" s="105"/>
      <c r="BG24" s="106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6"/>
      <c r="BW24" s="107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6"/>
      <c r="CI24" s="105"/>
      <c r="CJ24" s="105"/>
      <c r="CK24" s="105"/>
      <c r="CL24" s="105"/>
      <c r="CM24" s="105"/>
      <c r="CN24" s="105"/>
      <c r="CO24" s="105"/>
      <c r="CP24" s="105"/>
      <c r="CQ24" s="107"/>
      <c r="CR24" s="107"/>
      <c r="CS24" s="108"/>
    </row>
    <row r="25" spans="1:97" s="146" customFormat="1" ht="16.5" customHeight="1">
      <c r="A25" s="125"/>
      <c r="B25" s="126">
        <v>21</v>
      </c>
      <c r="C25" s="127" t="s">
        <v>150</v>
      </c>
      <c r="D25" s="128" t="s">
        <v>151</v>
      </c>
      <c r="E25" s="128" t="s">
        <v>91</v>
      </c>
      <c r="F25" s="128">
        <v>11</v>
      </c>
      <c r="G25" s="128" t="s">
        <v>152</v>
      </c>
      <c r="H25" s="128"/>
      <c r="I25" s="128">
        <f>H25*10/8</f>
        <v>0</v>
      </c>
      <c r="J25" s="129">
        <f>3*H25/8</f>
        <v>0</v>
      </c>
      <c r="K25" s="130">
        <v>2</v>
      </c>
      <c r="L25" s="131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32"/>
      <c r="Y25" s="132"/>
      <c r="Z25" s="132"/>
      <c r="AA25" s="132"/>
      <c r="AB25" s="131"/>
      <c r="AC25" s="133">
        <v>18</v>
      </c>
      <c r="AD25" s="134" t="e">
        <f>AC25/AD$1*100</f>
        <v>#DIV/0!</v>
      </c>
      <c r="AE25" s="135" t="e">
        <f>(#REF!+L25+#REF!+AB25)/3</f>
        <v>#REF!</v>
      </c>
      <c r="AF25" s="136" t="e">
        <f>AE25*10</f>
        <v>#REF!</v>
      </c>
      <c r="AG25" s="137"/>
      <c r="AH25" s="137"/>
      <c r="AI25" s="138" t="e">
        <f>IF(AD25&gt;25,"RF",IF(AE25&gt;5.9,"A","EE"))</f>
        <v>#DIV/0!</v>
      </c>
      <c r="AJ25" s="139">
        <v>7.5</v>
      </c>
      <c r="AK25" s="138" t="e">
        <f>IF(AI25="A","A",IF(AI25="RF",AI25,IF(AI25="EE",IF(AJ25="",AI25,IF(AJ25&gt;5.9,"A","RNEE")))))</f>
        <v>#DIV/0!</v>
      </c>
      <c r="AL25" s="140">
        <f>IF(AJ25="",AE25,AJ25)</f>
        <v>7.5</v>
      </c>
      <c r="AM25" s="141"/>
      <c r="AN25" s="142"/>
      <c r="AO25" s="142"/>
      <c r="AP25" s="142"/>
      <c r="AQ25" s="142"/>
      <c r="AR25" s="142"/>
      <c r="AS25" s="142"/>
      <c r="AT25" s="142"/>
      <c r="AU25" s="142"/>
      <c r="AV25" s="142"/>
      <c r="AW25" s="143"/>
      <c r="AX25" s="142"/>
      <c r="AY25" s="142"/>
      <c r="AZ25" s="142"/>
      <c r="BA25" s="142"/>
      <c r="BB25" s="142"/>
      <c r="BC25" s="142"/>
      <c r="BD25" s="142"/>
      <c r="BE25" s="142"/>
      <c r="BF25" s="142"/>
      <c r="BG25" s="143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3"/>
      <c r="BW25" s="144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3"/>
      <c r="CI25" s="142"/>
      <c r="CJ25" s="142"/>
      <c r="CK25" s="142"/>
      <c r="CL25" s="142"/>
      <c r="CM25" s="142"/>
      <c r="CN25" s="142"/>
      <c r="CO25" s="142"/>
      <c r="CP25" s="142"/>
      <c r="CQ25" s="144"/>
      <c r="CR25" s="144"/>
      <c r="CS25" s="145"/>
    </row>
    <row r="26" spans="1:97" s="109" customFormat="1" ht="16.5" customHeight="1">
      <c r="A26"/>
      <c r="B26" s="110">
        <v>22</v>
      </c>
      <c r="C26" s="111" t="s">
        <v>153</v>
      </c>
      <c r="D26" s="112" t="s">
        <v>154</v>
      </c>
      <c r="E26" s="112" t="s">
        <v>91</v>
      </c>
      <c r="F26" s="112">
        <v>11</v>
      </c>
      <c r="G26" s="112" t="s">
        <v>155</v>
      </c>
      <c r="H26" s="112">
        <v>2</v>
      </c>
      <c r="I26" s="112">
        <f>H26*10/8</f>
        <v>2.5</v>
      </c>
      <c r="J26" s="113">
        <f>3*H26/8</f>
        <v>0.75</v>
      </c>
      <c r="K26" s="114">
        <v>6</v>
      </c>
      <c r="L26" s="115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6"/>
      <c r="Y26" s="116"/>
      <c r="Z26" s="116"/>
      <c r="AA26" s="116"/>
      <c r="AB26" s="115"/>
      <c r="AC26" s="117">
        <f>SUM(AN26:CR26)</f>
        <v>0</v>
      </c>
      <c r="AD26" s="118" t="e">
        <f>AC26/AD$1*100</f>
        <v>#DIV/0!</v>
      </c>
      <c r="AE26" s="119" t="e">
        <f>(#REF!+L26+#REF!+AB26)/3</f>
        <v>#REF!</v>
      </c>
      <c r="AF26" s="120" t="e">
        <f>AE26*10</f>
        <v>#REF!</v>
      </c>
      <c r="AG26" s="121"/>
      <c r="AH26" s="121"/>
      <c r="AI26" s="122" t="e">
        <f>IF(AD26&gt;25,"RF",IF(AE26&gt;5.9,"A","EE"))</f>
        <v>#DIV/0!</v>
      </c>
      <c r="AJ26" s="123">
        <v>4</v>
      </c>
      <c r="AK26" s="122" t="e">
        <f>IF(AI26="A","A",IF(AI26="RF",AI26,IF(AI26="EE",IF(AJ26="",AI26,IF(AJ26&gt;5.9,"A","RNEE")))))</f>
        <v>#DIV/0!</v>
      </c>
      <c r="AL26" s="124">
        <f>IF(AJ26="",AE26,AJ26)</f>
        <v>4</v>
      </c>
      <c r="AM26" s="104"/>
      <c r="AN26" s="105"/>
      <c r="AO26" s="105"/>
      <c r="AP26" s="105"/>
      <c r="AQ26" s="105"/>
      <c r="AR26" s="105"/>
      <c r="AS26" s="105"/>
      <c r="AT26" s="105"/>
      <c r="AU26" s="105"/>
      <c r="AV26" s="105"/>
      <c r="AW26" s="106"/>
      <c r="AX26" s="105"/>
      <c r="AY26" s="105"/>
      <c r="AZ26" s="105"/>
      <c r="BA26" s="105"/>
      <c r="BB26" s="105"/>
      <c r="BC26" s="105"/>
      <c r="BD26" s="105"/>
      <c r="BE26" s="105"/>
      <c r="BF26" s="105"/>
      <c r="BG26" s="106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6"/>
      <c r="BW26" s="107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6"/>
      <c r="CI26" s="105"/>
      <c r="CJ26" s="105"/>
      <c r="CK26" s="105"/>
      <c r="CL26" s="105"/>
      <c r="CM26" s="105"/>
      <c r="CN26" s="105"/>
      <c r="CO26" s="105"/>
      <c r="CP26" s="105"/>
      <c r="CQ26" s="107"/>
      <c r="CR26" s="107"/>
      <c r="CS26" s="108"/>
    </row>
    <row r="27" spans="1:97" s="109" customFormat="1" ht="16.5" customHeight="1">
      <c r="A27"/>
      <c r="B27" s="90">
        <v>23</v>
      </c>
      <c r="C27" s="91" t="s">
        <v>156</v>
      </c>
      <c r="D27" s="92" t="s">
        <v>157</v>
      </c>
      <c r="E27" s="92" t="s">
        <v>91</v>
      </c>
      <c r="F27" s="92">
        <v>11</v>
      </c>
      <c r="G27" s="92" t="s">
        <v>158</v>
      </c>
      <c r="H27" s="92">
        <v>5</v>
      </c>
      <c r="I27" s="92">
        <f>H27*10/8</f>
        <v>6.25</v>
      </c>
      <c r="J27" s="93">
        <f>3*H27/8</f>
        <v>1.875</v>
      </c>
      <c r="K27" s="94">
        <v>0</v>
      </c>
      <c r="L27" s="95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6"/>
      <c r="Y27" s="96"/>
      <c r="Z27" s="96"/>
      <c r="AA27" s="96"/>
      <c r="AB27" s="95"/>
      <c r="AC27" s="97">
        <f>SUM(AN27:CR27)</f>
        <v>0</v>
      </c>
      <c r="AD27" s="98" t="e">
        <f>AC27/AD$1*100</f>
        <v>#DIV/0!</v>
      </c>
      <c r="AE27" s="147" t="e">
        <f>(#REF!+L27+#REF!+AB27)/3</f>
        <v>#REF!</v>
      </c>
      <c r="AF27" s="99" t="e">
        <f>AE27*10</f>
        <v>#REF!</v>
      </c>
      <c r="AG27" s="100"/>
      <c r="AH27" s="100"/>
      <c r="AI27" s="101" t="e">
        <f>IF(AD27&gt;25,"RF",IF(AE27&gt;5.9,"A","EE"))</f>
        <v>#DIV/0!</v>
      </c>
      <c r="AJ27" s="102">
        <v>3.4</v>
      </c>
      <c r="AK27" s="101" t="e">
        <f>IF(AI27="A","A",IF(AI27="RF",AI27,IF(AI27="EE",IF(AJ27="",AI27,IF(AJ27&gt;5.9,"A","RNEE")))))</f>
        <v>#DIV/0!</v>
      </c>
      <c r="AL27" s="103">
        <f>IF(AJ27="",AE27,AJ27)</f>
        <v>3.4</v>
      </c>
      <c r="AM27" s="104"/>
      <c r="AN27" s="105"/>
      <c r="AO27" s="105"/>
      <c r="AP27" s="105"/>
      <c r="AQ27" s="105"/>
      <c r="AR27" s="105"/>
      <c r="AS27" s="105"/>
      <c r="AT27" s="105"/>
      <c r="AU27" s="105"/>
      <c r="AV27" s="105"/>
      <c r="AW27" s="106"/>
      <c r="AX27" s="105"/>
      <c r="AY27" s="105"/>
      <c r="AZ27" s="105"/>
      <c r="BA27" s="105"/>
      <c r="BB27" s="105"/>
      <c r="BC27" s="105"/>
      <c r="BD27" s="105"/>
      <c r="BE27" s="105"/>
      <c r="BF27" s="105"/>
      <c r="BG27" s="106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6"/>
      <c r="BW27" s="107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6"/>
      <c r="CI27" s="105"/>
      <c r="CJ27" s="105"/>
      <c r="CK27" s="105"/>
      <c r="CL27" s="105"/>
      <c r="CM27" s="105"/>
      <c r="CN27" s="105"/>
      <c r="CO27" s="105"/>
      <c r="CP27" s="105"/>
      <c r="CQ27" s="107"/>
      <c r="CR27" s="107"/>
      <c r="CS27" s="108"/>
    </row>
    <row r="28" spans="1:97" s="109" customFormat="1" ht="16.5" customHeight="1">
      <c r="A28"/>
      <c r="B28" s="110">
        <v>24</v>
      </c>
      <c r="C28" s="111" t="s">
        <v>159</v>
      </c>
      <c r="D28" s="112" t="s">
        <v>160</v>
      </c>
      <c r="E28" s="112" t="s">
        <v>91</v>
      </c>
      <c r="F28" s="112">
        <v>11</v>
      </c>
      <c r="G28" s="112" t="s">
        <v>161</v>
      </c>
      <c r="H28" s="112">
        <v>6</v>
      </c>
      <c r="I28" s="112">
        <f>H28*10/8</f>
        <v>7.5</v>
      </c>
      <c r="J28" s="113">
        <f>3*H28/8</f>
        <v>2.25</v>
      </c>
      <c r="K28" s="114">
        <v>6</v>
      </c>
      <c r="L28" s="115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6"/>
      <c r="Y28" s="116"/>
      <c r="Z28" s="116"/>
      <c r="AA28" s="116"/>
      <c r="AB28" s="115"/>
      <c r="AC28" s="117">
        <f>SUM(AN28:CR28)</f>
        <v>0</v>
      </c>
      <c r="AD28" s="118" t="e">
        <f>AC28/AD$1*100</f>
        <v>#DIV/0!</v>
      </c>
      <c r="AE28" s="119" t="e">
        <f>(#REF!+L28+#REF!+AB28)/3</f>
        <v>#REF!</v>
      </c>
      <c r="AF28" s="120" t="e">
        <f>AE28*10</f>
        <v>#REF!</v>
      </c>
      <c r="AG28" s="121"/>
      <c r="AH28" s="121"/>
      <c r="AI28" s="122" t="e">
        <f>IF(AD28&gt;25,"RF",IF(AE28&gt;5.9,"A","EE"))</f>
        <v>#DIV/0!</v>
      </c>
      <c r="AJ28" s="123"/>
      <c r="AK28" s="122" t="e">
        <f>IF(AI28="A","A",IF(AI28="RF",AI28,IF(AI28="EE",IF(AJ28="",AI28,IF(AJ28&gt;5.9,"A","RNEE")))))</f>
        <v>#DIV/0!</v>
      </c>
      <c r="AL28" s="124" t="e">
        <f>IF(AJ28="",AE28,AJ28)</f>
        <v>#REF!</v>
      </c>
      <c r="AM28" s="104"/>
      <c r="AN28" s="105"/>
      <c r="AO28" s="105"/>
      <c r="AP28" s="105"/>
      <c r="AQ28" s="105"/>
      <c r="AR28" s="105"/>
      <c r="AS28" s="105"/>
      <c r="AT28" s="105"/>
      <c r="AU28" s="105"/>
      <c r="AV28" s="105"/>
      <c r="AW28" s="106"/>
      <c r="AX28" s="105"/>
      <c r="AY28" s="105"/>
      <c r="AZ28" s="105"/>
      <c r="BA28" s="105"/>
      <c r="BB28" s="105"/>
      <c r="BC28" s="105"/>
      <c r="BD28" s="105"/>
      <c r="BE28" s="105"/>
      <c r="BF28" s="105"/>
      <c r="BG28" s="106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6"/>
      <c r="BW28" s="107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6"/>
      <c r="CI28" s="105"/>
      <c r="CJ28" s="105"/>
      <c r="CK28" s="105"/>
      <c r="CL28" s="105"/>
      <c r="CM28" s="105"/>
      <c r="CN28" s="105"/>
      <c r="CO28" s="105"/>
      <c r="CP28" s="105"/>
      <c r="CQ28" s="107"/>
      <c r="CR28" s="107"/>
      <c r="CS28" s="108"/>
    </row>
    <row r="29" spans="1:97" s="109" customFormat="1" ht="16.5" customHeight="1">
      <c r="A29"/>
      <c r="B29" s="90">
        <v>25</v>
      </c>
      <c r="C29" s="91" t="s">
        <v>162</v>
      </c>
      <c r="D29" s="92" t="s">
        <v>163</v>
      </c>
      <c r="E29" s="92" t="s">
        <v>91</v>
      </c>
      <c r="F29" s="92">
        <v>11</v>
      </c>
      <c r="G29" s="92" t="s">
        <v>164</v>
      </c>
      <c r="H29" s="92">
        <v>4</v>
      </c>
      <c r="I29" s="92">
        <f>H29*10/8</f>
        <v>5</v>
      </c>
      <c r="J29" s="93">
        <f>3*H29/8</f>
        <v>1.5</v>
      </c>
      <c r="K29" s="94">
        <v>0</v>
      </c>
      <c r="L29" s="95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6"/>
      <c r="Y29" s="96"/>
      <c r="Z29" s="96"/>
      <c r="AA29" s="96"/>
      <c r="AB29" s="95"/>
      <c r="AC29" s="97">
        <f>SUM(AN29:CR29)</f>
        <v>0</v>
      </c>
      <c r="AD29" s="98" t="e">
        <f>AC29/AD$1*100</f>
        <v>#DIV/0!</v>
      </c>
      <c r="AE29" s="147" t="e">
        <f>(#REF!+L29+#REF!+AB29)/3</f>
        <v>#REF!</v>
      </c>
      <c r="AF29" s="99" t="e">
        <f>AE29*10</f>
        <v>#REF!</v>
      </c>
      <c r="AG29" s="100"/>
      <c r="AH29" s="100"/>
      <c r="AI29" s="101" t="e">
        <f>IF(AD29&gt;25,"RF",IF(AE29&gt;5.9,"A","EE"))</f>
        <v>#DIV/0!</v>
      </c>
      <c r="AJ29" s="102"/>
      <c r="AK29" s="101" t="e">
        <f>IF(AI29="A","A",IF(AI29="RF",AI29,IF(AI29="EE",IF(AJ29="",AI29,IF(AJ29&gt;5.9,"A","RNEE")))))</f>
        <v>#DIV/0!</v>
      </c>
      <c r="AL29" s="103" t="e">
        <f>IF(AJ29="",AE29,AJ29)</f>
        <v>#REF!</v>
      </c>
      <c r="AM29" s="104"/>
      <c r="AN29" s="105"/>
      <c r="AO29" s="105"/>
      <c r="AP29" s="105"/>
      <c r="AQ29" s="105"/>
      <c r="AR29" s="105"/>
      <c r="AS29" s="105"/>
      <c r="AT29" s="105"/>
      <c r="AU29" s="105"/>
      <c r="AV29" s="105"/>
      <c r="AW29" s="106"/>
      <c r="AX29" s="105"/>
      <c r="AY29" s="105"/>
      <c r="AZ29" s="105"/>
      <c r="BA29" s="105"/>
      <c r="BB29" s="105"/>
      <c r="BC29" s="105"/>
      <c r="BD29" s="105"/>
      <c r="BE29" s="105"/>
      <c r="BF29" s="105"/>
      <c r="BG29" s="106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6"/>
      <c r="BW29" s="107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6"/>
      <c r="CI29" s="105"/>
      <c r="CJ29" s="105"/>
      <c r="CK29" s="105"/>
      <c r="CL29" s="105"/>
      <c r="CM29" s="105"/>
      <c r="CN29" s="105"/>
      <c r="CO29" s="105"/>
      <c r="CP29" s="105"/>
      <c r="CQ29" s="107"/>
      <c r="CR29" s="107"/>
      <c r="CS29" s="108"/>
    </row>
    <row r="30" spans="1:97" s="109" customFormat="1" ht="16.5" customHeight="1">
      <c r="A30"/>
      <c r="B30" s="110">
        <v>26</v>
      </c>
      <c r="C30" s="111" t="s">
        <v>165</v>
      </c>
      <c r="D30" s="112" t="s">
        <v>166</v>
      </c>
      <c r="E30" s="112" t="s">
        <v>91</v>
      </c>
      <c r="F30" s="112">
        <v>11</v>
      </c>
      <c r="G30" s="112" t="s">
        <v>167</v>
      </c>
      <c r="H30" s="112">
        <v>1.5</v>
      </c>
      <c r="I30" s="112">
        <f>H30*10/8</f>
        <v>1.875</v>
      </c>
      <c r="J30" s="113">
        <f>3*H30/8</f>
        <v>0.5625</v>
      </c>
      <c r="K30" s="114">
        <v>2</v>
      </c>
      <c r="L30" s="115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6"/>
      <c r="Y30" s="116"/>
      <c r="Z30" s="116"/>
      <c r="AA30" s="116"/>
      <c r="AB30" s="115"/>
      <c r="AC30" s="117">
        <f>SUM(AN30:CR30)</f>
        <v>0</v>
      </c>
      <c r="AD30" s="118" t="e">
        <f>AC30/AD$1*100</f>
        <v>#DIV/0!</v>
      </c>
      <c r="AE30" s="119" t="e">
        <f>(#REF!+L30+#REF!+AB30)/3</f>
        <v>#REF!</v>
      </c>
      <c r="AF30" s="120" t="e">
        <f>AE30*10</f>
        <v>#REF!</v>
      </c>
      <c r="AG30" s="121"/>
      <c r="AH30" s="121"/>
      <c r="AI30" s="122" t="e">
        <f>IF(AD30&gt;25,"RF",IF(AE30&gt;5.9,"A","EE"))</f>
        <v>#DIV/0!</v>
      </c>
      <c r="AJ30" s="123"/>
      <c r="AK30" s="122" t="e">
        <f>IF(AI30="A","A",IF(AI30="RF",AI30,IF(AI30="EE",IF(AJ30="",AI30,IF(AJ30&gt;5.9,"A","RNEE")))))</f>
        <v>#DIV/0!</v>
      </c>
      <c r="AL30" s="124" t="e">
        <f>IF(AJ30="",AE30,AJ30)</f>
        <v>#REF!</v>
      </c>
      <c r="AM30" s="104"/>
      <c r="AN30" s="105"/>
      <c r="AO30" s="105"/>
      <c r="AP30" s="105"/>
      <c r="AQ30" s="105"/>
      <c r="AR30" s="105"/>
      <c r="AS30" s="105"/>
      <c r="AT30" s="105"/>
      <c r="AU30" s="105"/>
      <c r="AV30" s="105"/>
      <c r="AW30" s="106"/>
      <c r="AX30" s="105"/>
      <c r="AY30" s="105"/>
      <c r="AZ30" s="105"/>
      <c r="BA30" s="105"/>
      <c r="BB30" s="105"/>
      <c r="BC30" s="105"/>
      <c r="BD30" s="105"/>
      <c r="BE30" s="105"/>
      <c r="BF30" s="105"/>
      <c r="BG30" s="106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6"/>
      <c r="BW30" s="107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6"/>
      <c r="CI30" s="105"/>
      <c r="CJ30" s="105"/>
      <c r="CK30" s="105"/>
      <c r="CL30" s="105"/>
      <c r="CM30" s="105"/>
      <c r="CN30" s="105"/>
      <c r="CO30" s="105"/>
      <c r="CP30" s="105"/>
      <c r="CQ30" s="107"/>
      <c r="CR30" s="107"/>
      <c r="CS30" s="108"/>
    </row>
    <row r="31" spans="1:97" s="109" customFormat="1" ht="16.5" customHeight="1">
      <c r="A31"/>
      <c r="B31" s="90">
        <v>27</v>
      </c>
      <c r="C31" s="91" t="s">
        <v>168</v>
      </c>
      <c r="D31" s="92" t="s">
        <v>169</v>
      </c>
      <c r="E31" s="92" t="s">
        <v>91</v>
      </c>
      <c r="F31" s="92">
        <v>11</v>
      </c>
      <c r="G31" s="92" t="s">
        <v>170</v>
      </c>
      <c r="H31" s="92">
        <v>6</v>
      </c>
      <c r="I31" s="92">
        <f>H31*10/8</f>
        <v>7.5</v>
      </c>
      <c r="J31" s="93">
        <f>3*H31/8</f>
        <v>2.25</v>
      </c>
      <c r="K31" s="94">
        <v>6</v>
      </c>
      <c r="L31" s="95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6"/>
      <c r="Y31" s="96"/>
      <c r="Z31" s="96"/>
      <c r="AA31" s="96"/>
      <c r="AB31" s="95"/>
      <c r="AC31" s="97">
        <f>SUM(AN31:CR31)</f>
        <v>0</v>
      </c>
      <c r="AD31" s="98" t="e">
        <f>AC31/AD$1*100</f>
        <v>#DIV/0!</v>
      </c>
      <c r="AE31" s="147" t="e">
        <f>(#REF!+L31+#REF!+AB31)/3</f>
        <v>#REF!</v>
      </c>
      <c r="AF31" s="99" t="e">
        <f>AE31*10</f>
        <v>#REF!</v>
      </c>
      <c r="AG31" s="100"/>
      <c r="AH31" s="100"/>
      <c r="AI31" s="101" t="e">
        <f>IF(AD31&gt;25,"RF",IF(AE31&gt;5.9,"A","EE"))</f>
        <v>#DIV/0!</v>
      </c>
      <c r="AJ31" s="102"/>
      <c r="AK31" s="101" t="e">
        <f>IF(AI31="A","A",IF(AI31="RF",AI31,IF(AI31="EE",IF(AJ31="",AI31,IF(AJ31&gt;5.9,"A","RNEE")))))</f>
        <v>#DIV/0!</v>
      </c>
      <c r="AL31" s="103" t="e">
        <f>IF(AJ31="",AE31,AJ31)</f>
        <v>#REF!</v>
      </c>
      <c r="AM31" s="104"/>
      <c r="AN31" s="105"/>
      <c r="AO31" s="105"/>
      <c r="AP31" s="105"/>
      <c r="AQ31" s="105"/>
      <c r="AR31" s="105"/>
      <c r="AS31" s="105"/>
      <c r="AT31" s="105"/>
      <c r="AU31" s="105"/>
      <c r="AV31" s="105"/>
      <c r="AW31" s="106"/>
      <c r="AX31" s="105"/>
      <c r="AY31" s="105"/>
      <c r="AZ31" s="105"/>
      <c r="BA31" s="105"/>
      <c r="BB31" s="105"/>
      <c r="BC31" s="105"/>
      <c r="BD31" s="105"/>
      <c r="BE31" s="105"/>
      <c r="BF31" s="105"/>
      <c r="BG31" s="106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6"/>
      <c r="BW31" s="107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6"/>
      <c r="CI31" s="105"/>
      <c r="CJ31" s="105"/>
      <c r="CK31" s="105"/>
      <c r="CL31" s="105"/>
      <c r="CM31" s="105"/>
      <c r="CN31" s="105"/>
      <c r="CO31" s="105"/>
      <c r="CP31" s="105"/>
      <c r="CQ31" s="107"/>
      <c r="CR31" s="107"/>
      <c r="CS31" s="108"/>
    </row>
    <row r="32" spans="1:97" s="109" customFormat="1" ht="16.5" customHeight="1">
      <c r="A32"/>
      <c r="B32" s="110">
        <v>28</v>
      </c>
      <c r="C32" s="111" t="s">
        <v>171</v>
      </c>
      <c r="D32" s="112" t="s">
        <v>172</v>
      </c>
      <c r="E32" s="112" t="s">
        <v>91</v>
      </c>
      <c r="F32" s="112">
        <v>11</v>
      </c>
      <c r="G32" s="112" t="s">
        <v>173</v>
      </c>
      <c r="H32" s="112">
        <v>4</v>
      </c>
      <c r="I32" s="112">
        <f>H32*10/8</f>
        <v>5</v>
      </c>
      <c r="J32" s="113">
        <f>3*H32/8</f>
        <v>1.5</v>
      </c>
      <c r="K32" s="114">
        <v>6</v>
      </c>
      <c r="L32" s="115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6"/>
      <c r="Y32" s="116"/>
      <c r="Z32" s="116"/>
      <c r="AA32" s="116"/>
      <c r="AB32" s="115"/>
      <c r="AC32" s="117">
        <f>SUM(AN32:CR32)</f>
        <v>0</v>
      </c>
      <c r="AD32" s="118" t="e">
        <f>AC32/AD$1*100</f>
        <v>#DIV/0!</v>
      </c>
      <c r="AE32" s="119" t="e">
        <f>(#REF!+L32+#REF!+AB32)/3</f>
        <v>#REF!</v>
      </c>
      <c r="AF32" s="120" t="e">
        <f>AE32*10</f>
        <v>#REF!</v>
      </c>
      <c r="AG32" s="121"/>
      <c r="AH32" s="121"/>
      <c r="AI32" s="122" t="e">
        <f>IF(AD32&gt;25,"RF",IF(AE32&gt;5.9,"A","EE"))</f>
        <v>#DIV/0!</v>
      </c>
      <c r="AJ32" s="123"/>
      <c r="AK32" s="122" t="e">
        <f>IF(AI32="A","A",IF(AI32="RF",AI32,IF(AI32="EE",IF(AJ32="",AI32,IF(AJ32&gt;5.9,"A","RNEE")))))</f>
        <v>#DIV/0!</v>
      </c>
      <c r="AL32" s="124" t="e">
        <f>IF(AJ32="",AE32,AJ32)</f>
        <v>#REF!</v>
      </c>
      <c r="AM32" s="104"/>
      <c r="AN32" s="105"/>
      <c r="AO32" s="105"/>
      <c r="AP32" s="105"/>
      <c r="AQ32" s="105"/>
      <c r="AR32" s="105"/>
      <c r="AS32" s="105"/>
      <c r="AT32" s="105"/>
      <c r="AU32" s="105"/>
      <c r="AV32" s="105"/>
      <c r="AW32" s="106"/>
      <c r="AX32" s="105"/>
      <c r="AY32" s="105"/>
      <c r="AZ32" s="105"/>
      <c r="BA32" s="105"/>
      <c r="BB32" s="105"/>
      <c r="BC32" s="105"/>
      <c r="BD32" s="105"/>
      <c r="BE32" s="105"/>
      <c r="BF32" s="105"/>
      <c r="BG32" s="106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6"/>
      <c r="BW32" s="107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6"/>
      <c r="CI32" s="105"/>
      <c r="CJ32" s="105"/>
      <c r="CK32" s="105"/>
      <c r="CL32" s="105"/>
      <c r="CM32" s="105"/>
      <c r="CN32" s="105"/>
      <c r="CO32" s="105"/>
      <c r="CP32" s="105"/>
      <c r="CQ32" s="107"/>
      <c r="CR32" s="107"/>
      <c r="CS32" s="108"/>
    </row>
    <row r="33" spans="1:97" s="109" customFormat="1" ht="16.5" customHeight="1">
      <c r="A33"/>
      <c r="B33" s="90">
        <v>29</v>
      </c>
      <c r="C33" s="91" t="s">
        <v>174</v>
      </c>
      <c r="D33" s="92" t="s">
        <v>175</v>
      </c>
      <c r="E33" s="92" t="s">
        <v>91</v>
      </c>
      <c r="F33" s="92">
        <v>11</v>
      </c>
      <c r="G33" s="92" t="s">
        <v>176</v>
      </c>
      <c r="H33" s="92">
        <v>6</v>
      </c>
      <c r="I33" s="92">
        <f>H33*10/8</f>
        <v>7.5</v>
      </c>
      <c r="J33" s="93">
        <f>3*H33/8</f>
        <v>2.25</v>
      </c>
      <c r="K33" s="94">
        <v>2</v>
      </c>
      <c r="L33" s="95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6"/>
      <c r="Y33" s="96"/>
      <c r="Z33" s="96"/>
      <c r="AA33" s="96"/>
      <c r="AB33" s="95"/>
      <c r="AC33" s="97">
        <f>SUM(AN33:CR33)</f>
        <v>0</v>
      </c>
      <c r="AD33" s="98" t="e">
        <f>AC33/AD$1*100</f>
        <v>#DIV/0!</v>
      </c>
      <c r="AE33" s="147" t="e">
        <f>(#REF!+L33+#REF!+AB33)/3</f>
        <v>#REF!</v>
      </c>
      <c r="AF33" s="99" t="e">
        <f>AE33*10</f>
        <v>#REF!</v>
      </c>
      <c r="AG33" s="100"/>
      <c r="AH33" s="100"/>
      <c r="AI33" s="101" t="e">
        <f>IF(AD33&gt;25,"RF",IF(AE33&gt;5.9,"A","EE"))</f>
        <v>#DIV/0!</v>
      </c>
      <c r="AJ33" s="102"/>
      <c r="AK33" s="101" t="e">
        <f>IF(AI33="A","A",IF(AI33="RF",AI33,IF(AI33="EE",IF(AJ33="",AI33,IF(AJ33&gt;5.9,"A","RNEE")))))</f>
        <v>#DIV/0!</v>
      </c>
      <c r="AL33" s="103" t="e">
        <f>IF(AJ33="",AE33,AJ33)</f>
        <v>#REF!</v>
      </c>
      <c r="AM33" s="104"/>
      <c r="AN33" s="105"/>
      <c r="AO33" s="105"/>
      <c r="AP33" s="105"/>
      <c r="AQ33" s="105"/>
      <c r="AR33" s="105"/>
      <c r="AS33" s="105"/>
      <c r="AT33" s="105"/>
      <c r="AU33" s="105"/>
      <c r="AV33" s="105"/>
      <c r="AW33" s="106"/>
      <c r="AX33" s="105"/>
      <c r="AY33" s="105"/>
      <c r="AZ33" s="105"/>
      <c r="BA33" s="105"/>
      <c r="BB33" s="105"/>
      <c r="BC33" s="105"/>
      <c r="BD33" s="105"/>
      <c r="BE33" s="105"/>
      <c r="BF33" s="105"/>
      <c r="BG33" s="106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6"/>
      <c r="BW33" s="107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6"/>
      <c r="CI33" s="105"/>
      <c r="CJ33" s="105"/>
      <c r="CK33" s="105"/>
      <c r="CL33" s="105"/>
      <c r="CM33" s="105"/>
      <c r="CN33" s="105"/>
      <c r="CO33" s="105"/>
      <c r="CP33" s="105"/>
      <c r="CQ33" s="107"/>
      <c r="CR33" s="107"/>
      <c r="CS33" s="108"/>
    </row>
    <row r="34" spans="1:97" s="146" customFormat="1" ht="16.5" customHeight="1">
      <c r="A34" s="125"/>
      <c r="B34" s="148">
        <v>30</v>
      </c>
      <c r="C34" s="149" t="s">
        <v>177</v>
      </c>
      <c r="D34" s="150" t="s">
        <v>178</v>
      </c>
      <c r="E34" s="150" t="s">
        <v>91</v>
      </c>
      <c r="F34" s="150">
        <v>11</v>
      </c>
      <c r="G34" s="150" t="s">
        <v>179</v>
      </c>
      <c r="H34" s="150">
        <v>3</v>
      </c>
      <c r="I34" s="150">
        <f>H34*10/8</f>
        <v>3.75</v>
      </c>
      <c r="J34" s="151">
        <f>3*H34/8</f>
        <v>1.125</v>
      </c>
      <c r="K34" s="152">
        <v>8</v>
      </c>
      <c r="L34" s="153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4"/>
      <c r="Y34" s="154"/>
      <c r="Z34" s="154"/>
      <c r="AA34" s="154"/>
      <c r="AB34" s="153"/>
      <c r="AC34" s="155">
        <f>SUM(AN34:CR34)</f>
        <v>0</v>
      </c>
      <c r="AD34" s="156" t="e">
        <f>AC34/AD$1*100</f>
        <v>#DIV/0!</v>
      </c>
      <c r="AE34" s="157" t="e">
        <f>(#REF!+L34+#REF!+AB34)/3</f>
        <v>#REF!</v>
      </c>
      <c r="AF34" s="158" t="e">
        <f>AE34*10</f>
        <v>#REF!</v>
      </c>
      <c r="AG34" s="159"/>
      <c r="AH34" s="159"/>
      <c r="AI34" s="160" t="e">
        <f>IF(AD34&gt;25,"RF",IF(AE34&gt;5.9,"A","EE"))</f>
        <v>#DIV/0!</v>
      </c>
      <c r="AJ34" s="161"/>
      <c r="AK34" s="160" t="e">
        <f>IF(AI34="A","A",IF(AI34="RF",AI34,IF(AI34="EE",IF(AJ34="",AI34,IF(AJ34&gt;5.9,"A","RNEE")))))</f>
        <v>#DIV/0!</v>
      </c>
      <c r="AL34" s="162" t="e">
        <f>IF(AJ34="",AE34,AJ34)</f>
        <v>#REF!</v>
      </c>
      <c r="AM34" s="141"/>
      <c r="AN34" s="142"/>
      <c r="AO34" s="142"/>
      <c r="AP34" s="142"/>
      <c r="AQ34" s="142"/>
      <c r="AR34" s="142"/>
      <c r="AS34" s="142"/>
      <c r="AT34" s="142"/>
      <c r="AU34" s="142"/>
      <c r="AV34" s="142"/>
      <c r="AW34" s="143"/>
      <c r="AX34" s="142"/>
      <c r="AY34" s="142"/>
      <c r="AZ34" s="142"/>
      <c r="BA34" s="142"/>
      <c r="BB34" s="142"/>
      <c r="BC34" s="142"/>
      <c r="BD34" s="142"/>
      <c r="BE34" s="142"/>
      <c r="BF34" s="142"/>
      <c r="BG34" s="143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3"/>
      <c r="BW34" s="144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3"/>
      <c r="CI34" s="142"/>
      <c r="CJ34" s="142"/>
      <c r="CK34" s="142"/>
      <c r="CL34" s="142"/>
      <c r="CM34" s="142"/>
      <c r="CN34" s="142"/>
      <c r="CO34" s="142"/>
      <c r="CP34" s="142"/>
      <c r="CQ34" s="144"/>
      <c r="CR34" s="144"/>
      <c r="CS34" s="145"/>
    </row>
    <row r="35" spans="1:97" s="109" customFormat="1" ht="16.5" customHeight="1">
      <c r="A35"/>
      <c r="B35" s="90">
        <v>31</v>
      </c>
      <c r="C35" s="91" t="s">
        <v>180</v>
      </c>
      <c r="D35" s="92" t="s">
        <v>181</v>
      </c>
      <c r="E35" s="92" t="s">
        <v>91</v>
      </c>
      <c r="F35" s="92">
        <v>11</v>
      </c>
      <c r="G35" s="92" t="s">
        <v>182</v>
      </c>
      <c r="H35" s="92">
        <v>8</v>
      </c>
      <c r="I35" s="92">
        <f>H35*10/8</f>
        <v>10</v>
      </c>
      <c r="J35" s="93">
        <f>3*H35/8</f>
        <v>3</v>
      </c>
      <c r="K35" s="94">
        <v>4</v>
      </c>
      <c r="L35" s="95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6"/>
      <c r="Y35" s="96"/>
      <c r="Z35" s="96"/>
      <c r="AA35" s="96"/>
      <c r="AB35" s="95"/>
      <c r="AC35" s="97">
        <f>SUM(AN35:CR35)</f>
        <v>0</v>
      </c>
      <c r="AD35" s="98" t="e">
        <f>AC35/AD$1*100</f>
        <v>#DIV/0!</v>
      </c>
      <c r="AE35" s="147" t="e">
        <f>(#REF!+L35+#REF!+AB35)/3</f>
        <v>#REF!</v>
      </c>
      <c r="AF35" s="99" t="e">
        <f>AE35*10</f>
        <v>#REF!</v>
      </c>
      <c r="AG35" s="100"/>
      <c r="AH35" s="100"/>
      <c r="AI35" s="101" t="e">
        <f>IF(AD35&gt;25,"RF",IF(AE35&gt;5.9,"A","EE"))</f>
        <v>#DIV/0!</v>
      </c>
      <c r="AJ35" s="102"/>
      <c r="AK35" s="101" t="e">
        <f>IF(AI35="A","A",IF(AI35="RF",AI35,IF(AI35="EE",IF(AJ35="",AI35,IF(AJ35&gt;5.9,"A","RNEE")))))</f>
        <v>#DIV/0!</v>
      </c>
      <c r="AL35" s="103" t="e">
        <f>IF(AJ35="",AE35,AJ35)</f>
        <v>#REF!</v>
      </c>
      <c r="AM35" s="104"/>
      <c r="AN35" s="105"/>
      <c r="AO35" s="105"/>
      <c r="AP35" s="105"/>
      <c r="AQ35" s="105"/>
      <c r="AR35" s="105"/>
      <c r="AS35" s="105"/>
      <c r="AT35" s="105"/>
      <c r="AU35" s="105"/>
      <c r="AV35" s="105"/>
      <c r="AW35" s="106"/>
      <c r="AX35" s="105"/>
      <c r="AY35" s="105"/>
      <c r="AZ35" s="105"/>
      <c r="BA35" s="105"/>
      <c r="BB35" s="105"/>
      <c r="BC35" s="105"/>
      <c r="BD35" s="105"/>
      <c r="BE35" s="105"/>
      <c r="BF35" s="105"/>
      <c r="BG35" s="106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6"/>
      <c r="BW35" s="107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6"/>
      <c r="CI35" s="105"/>
      <c r="CJ35" s="105"/>
      <c r="CK35" s="105"/>
      <c r="CL35" s="105"/>
      <c r="CM35" s="105"/>
      <c r="CN35" s="105"/>
      <c r="CO35" s="105"/>
      <c r="CP35" s="105"/>
      <c r="CQ35" s="107"/>
      <c r="CR35" s="107"/>
      <c r="CS35" s="108"/>
    </row>
    <row r="36" spans="1:97" s="146" customFormat="1" ht="16.5" customHeight="1">
      <c r="A36" s="125"/>
      <c r="B36" s="148">
        <v>32</v>
      </c>
      <c r="C36" s="149" t="s">
        <v>183</v>
      </c>
      <c r="D36" s="150" t="s">
        <v>184</v>
      </c>
      <c r="E36" s="150" t="s">
        <v>91</v>
      </c>
      <c r="F36" s="150">
        <v>11</v>
      </c>
      <c r="G36" s="150" t="s">
        <v>185</v>
      </c>
      <c r="H36" s="150"/>
      <c r="I36" s="150">
        <f>H36*10/8</f>
        <v>0</v>
      </c>
      <c r="J36" s="151">
        <f>3*H36/8</f>
        <v>0</v>
      </c>
      <c r="K36" s="152">
        <v>0</v>
      </c>
      <c r="L36" s="153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4"/>
      <c r="Y36" s="154"/>
      <c r="Z36" s="154"/>
      <c r="AA36" s="154"/>
      <c r="AB36" s="153"/>
      <c r="AC36" s="155">
        <f>SUM(AN36:CR36)</f>
        <v>0</v>
      </c>
      <c r="AD36" s="156" t="e">
        <f>AC36/AD$1*100</f>
        <v>#DIV/0!</v>
      </c>
      <c r="AE36" s="157" t="e">
        <f>(#REF!+L36+#REF!+AB36)/3</f>
        <v>#REF!</v>
      </c>
      <c r="AF36" s="158" t="e">
        <f>AE36*10</f>
        <v>#REF!</v>
      </c>
      <c r="AG36" s="159"/>
      <c r="AH36" s="159"/>
      <c r="AI36" s="160" t="e">
        <f>IF(AD36&gt;25,"RF",IF(AE36&gt;5.9,"A","EE"))</f>
        <v>#DIV/0!</v>
      </c>
      <c r="AJ36" s="161"/>
      <c r="AK36" s="160" t="e">
        <f>IF(AI36="A","A",IF(AI36="RF",AI36,IF(AI36="EE",IF(AJ36="",AI36,IF(AJ36&gt;5.9,"A","RNEE")))))</f>
        <v>#DIV/0!</v>
      </c>
      <c r="AL36" s="162" t="e">
        <f>IF(AJ36="",AE36,AJ36)</f>
        <v>#REF!</v>
      </c>
      <c r="AM36" s="141"/>
      <c r="AN36" s="142"/>
      <c r="AO36" s="142"/>
      <c r="AP36" s="142"/>
      <c r="AQ36" s="142"/>
      <c r="AR36" s="142"/>
      <c r="AS36" s="142"/>
      <c r="AT36" s="142"/>
      <c r="AU36" s="142"/>
      <c r="AV36" s="142"/>
      <c r="AW36" s="143"/>
      <c r="AX36" s="142"/>
      <c r="AY36" s="142"/>
      <c r="AZ36" s="142"/>
      <c r="BA36" s="142"/>
      <c r="BB36" s="142"/>
      <c r="BC36" s="142"/>
      <c r="BD36" s="142"/>
      <c r="BE36" s="142"/>
      <c r="BF36" s="142"/>
      <c r="BG36" s="143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3"/>
      <c r="BW36" s="144"/>
      <c r="BX36" s="142"/>
      <c r="BY36" s="142"/>
      <c r="BZ36" s="142"/>
      <c r="CA36" s="142"/>
      <c r="CB36" s="142"/>
      <c r="CC36" s="142"/>
      <c r="CD36" s="142"/>
      <c r="CE36" s="142"/>
      <c r="CF36" s="142"/>
      <c r="CG36" s="142"/>
      <c r="CH36" s="143"/>
      <c r="CI36" s="142"/>
      <c r="CJ36" s="142"/>
      <c r="CK36" s="142"/>
      <c r="CL36" s="142"/>
      <c r="CM36" s="142"/>
      <c r="CN36" s="142"/>
      <c r="CO36" s="142"/>
      <c r="CP36" s="142"/>
      <c r="CQ36" s="144"/>
      <c r="CR36" s="144"/>
      <c r="CS36" s="145"/>
    </row>
    <row r="37" spans="1:97" s="146" customFormat="1" ht="16.5" customHeight="1">
      <c r="A37" s="125"/>
      <c r="B37" s="126">
        <v>33</v>
      </c>
      <c r="C37" s="127" t="s">
        <v>186</v>
      </c>
      <c r="D37" s="128" t="s">
        <v>187</v>
      </c>
      <c r="E37" s="128" t="s">
        <v>91</v>
      </c>
      <c r="F37" s="128">
        <v>11</v>
      </c>
      <c r="G37" s="128" t="s">
        <v>188</v>
      </c>
      <c r="H37" s="128"/>
      <c r="I37" s="128">
        <f>H37*10/8</f>
        <v>0</v>
      </c>
      <c r="J37" s="129">
        <f>3*H37/8</f>
        <v>0</v>
      </c>
      <c r="K37" s="130">
        <v>28</v>
      </c>
      <c r="L37" s="131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32"/>
      <c r="Y37" s="132"/>
      <c r="Z37" s="132"/>
      <c r="AA37" s="132"/>
      <c r="AB37" s="131"/>
      <c r="AC37" s="133">
        <f>SUM(AN37:CR37)</f>
        <v>0</v>
      </c>
      <c r="AD37" s="134" t="e">
        <f>AC37/AD$1*100</f>
        <v>#DIV/0!</v>
      </c>
      <c r="AE37" s="135" t="e">
        <f>(#REF!+L37+#REF!+AB37)/3</f>
        <v>#REF!</v>
      </c>
      <c r="AF37" s="136" t="e">
        <f>AE37*10</f>
        <v>#REF!</v>
      </c>
      <c r="AG37" s="137"/>
      <c r="AH37" s="137"/>
      <c r="AI37" s="138" t="e">
        <f>IF(AD37&gt;25,"RF",IF(AE37&gt;5.9,"A","EE"))</f>
        <v>#DIV/0!</v>
      </c>
      <c r="AJ37" s="139"/>
      <c r="AK37" s="138" t="e">
        <f>IF(AI37="A","A",IF(AI37="RF",AI37,IF(AI37="EE",IF(AJ37="",AI37,IF(AJ37&gt;5.9,"A","RNEE")))))</f>
        <v>#DIV/0!</v>
      </c>
      <c r="AL37" s="140" t="e">
        <f>IF(AJ37="",AE37,AJ37)</f>
        <v>#REF!</v>
      </c>
      <c r="AM37" s="141"/>
      <c r="AN37" s="142"/>
      <c r="AO37" s="142"/>
      <c r="AP37" s="142"/>
      <c r="AQ37" s="142"/>
      <c r="AR37" s="142"/>
      <c r="AS37" s="142"/>
      <c r="AT37" s="142"/>
      <c r="AU37" s="142"/>
      <c r="AV37" s="142"/>
      <c r="AW37" s="143"/>
      <c r="AX37" s="142"/>
      <c r="AY37" s="142"/>
      <c r="AZ37" s="142"/>
      <c r="BA37" s="142"/>
      <c r="BB37" s="142"/>
      <c r="BC37" s="142"/>
      <c r="BD37" s="142"/>
      <c r="BE37" s="142"/>
      <c r="BF37" s="142"/>
      <c r="BG37" s="143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  <c r="BT37" s="142"/>
      <c r="BU37" s="142"/>
      <c r="BV37" s="143"/>
      <c r="BW37" s="144"/>
      <c r="BX37" s="142"/>
      <c r="BY37" s="142"/>
      <c r="BZ37" s="142"/>
      <c r="CA37" s="142"/>
      <c r="CB37" s="142"/>
      <c r="CC37" s="142"/>
      <c r="CD37" s="142"/>
      <c r="CE37" s="142"/>
      <c r="CF37" s="142"/>
      <c r="CG37" s="142"/>
      <c r="CH37" s="143"/>
      <c r="CI37" s="142"/>
      <c r="CJ37" s="142"/>
      <c r="CK37" s="142"/>
      <c r="CL37" s="142"/>
      <c r="CM37" s="142"/>
      <c r="CN37" s="142"/>
      <c r="CO37" s="142"/>
      <c r="CP37" s="142"/>
      <c r="CQ37" s="144"/>
      <c r="CR37" s="144"/>
      <c r="CS37" s="145"/>
    </row>
    <row r="38" spans="1:97" s="109" customFormat="1" ht="16.5" customHeight="1">
      <c r="A38"/>
      <c r="B38" s="110">
        <v>34</v>
      </c>
      <c r="C38" s="111" t="s">
        <v>189</v>
      </c>
      <c r="D38" s="112" t="s">
        <v>190</v>
      </c>
      <c r="E38" s="112" t="s">
        <v>91</v>
      </c>
      <c r="F38" s="112">
        <v>11</v>
      </c>
      <c r="G38" s="112" t="s">
        <v>191</v>
      </c>
      <c r="H38" s="112">
        <v>6</v>
      </c>
      <c r="I38" s="112">
        <f>H38*10/8</f>
        <v>7.5</v>
      </c>
      <c r="J38" s="113">
        <f>3*H38/8</f>
        <v>2.25</v>
      </c>
      <c r="K38" s="114">
        <v>2</v>
      </c>
      <c r="L38" s="115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6"/>
      <c r="Y38" s="116"/>
      <c r="Z38" s="116"/>
      <c r="AA38" s="116"/>
      <c r="AB38" s="115"/>
      <c r="AC38" s="117">
        <f>SUM(AN38:CR38)</f>
        <v>0</v>
      </c>
      <c r="AD38" s="118" t="e">
        <f>AC38/AD$1*100</f>
        <v>#DIV/0!</v>
      </c>
      <c r="AE38" s="119" t="e">
        <f>(#REF!+L38+#REF!+AB38)/3</f>
        <v>#REF!</v>
      </c>
      <c r="AF38" s="120" t="e">
        <f>AE38*10</f>
        <v>#REF!</v>
      </c>
      <c r="AG38" s="121"/>
      <c r="AH38" s="121"/>
      <c r="AI38" s="122" t="e">
        <f>IF(AD38&gt;25,"RF",IF(AE38&gt;5.9,"A","EE"))</f>
        <v>#DIV/0!</v>
      </c>
      <c r="AJ38" s="123"/>
      <c r="AK38" s="122" t="e">
        <f>IF(AI38="A","A",IF(AI38="RF",AI38,IF(AI38="EE",IF(AJ38="",AI38,IF(AJ38&gt;5.9,"A","RNEE")))))</f>
        <v>#DIV/0!</v>
      </c>
      <c r="AL38" s="124" t="e">
        <f>IF(AJ38="",AE38,AJ38)</f>
        <v>#REF!</v>
      </c>
      <c r="AM38" s="104"/>
      <c r="AN38" s="105"/>
      <c r="AO38" s="105"/>
      <c r="AP38" s="105"/>
      <c r="AQ38" s="105"/>
      <c r="AR38" s="105"/>
      <c r="AS38" s="105"/>
      <c r="AT38" s="105"/>
      <c r="AU38" s="105"/>
      <c r="AV38" s="105"/>
      <c r="AW38" s="106"/>
      <c r="AX38" s="105"/>
      <c r="AY38" s="105"/>
      <c r="AZ38" s="105"/>
      <c r="BA38" s="105"/>
      <c r="BB38" s="105"/>
      <c r="BC38" s="105"/>
      <c r="BD38" s="105"/>
      <c r="BE38" s="105"/>
      <c r="BF38" s="105"/>
      <c r="BG38" s="106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6"/>
      <c r="BW38" s="107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6"/>
      <c r="CI38" s="105"/>
      <c r="CJ38" s="105"/>
      <c r="CK38" s="105"/>
      <c r="CL38" s="105"/>
      <c r="CM38" s="105"/>
      <c r="CN38" s="105"/>
      <c r="CO38" s="105"/>
      <c r="CP38" s="105"/>
      <c r="CQ38" s="107"/>
      <c r="CR38" s="107"/>
      <c r="CS38" s="108"/>
    </row>
    <row r="39" spans="1:97" s="109" customFormat="1" ht="16.5" customHeight="1">
      <c r="A39"/>
      <c r="B39" s="90">
        <v>35</v>
      </c>
      <c r="C39" s="91" t="s">
        <v>192</v>
      </c>
      <c r="D39" s="92" t="s">
        <v>193</v>
      </c>
      <c r="E39" s="92" t="s">
        <v>91</v>
      </c>
      <c r="F39" s="92">
        <v>11</v>
      </c>
      <c r="G39" s="92" t="s">
        <v>194</v>
      </c>
      <c r="H39" s="92">
        <v>5.3</v>
      </c>
      <c r="I39" s="92">
        <f>H39*10/8</f>
        <v>6.625</v>
      </c>
      <c r="J39" s="93">
        <f>3*H39/8</f>
        <v>1.9874999999999998</v>
      </c>
      <c r="K39" s="94">
        <v>6</v>
      </c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6"/>
      <c r="Y39" s="96"/>
      <c r="Z39" s="96"/>
      <c r="AA39" s="96"/>
      <c r="AB39" s="93"/>
      <c r="AC39" s="97">
        <f>AVERAGE(AC5:AC38)</f>
        <v>0.5294117647058824</v>
      </c>
      <c r="AD39" s="97" t="e">
        <f>AVERAGE(AD5:AD38)</f>
        <v>#DIV/0!</v>
      </c>
      <c r="AE39" s="97" t="e">
        <f>(#REF!+L39+#REF!+AB39)/3</f>
        <v>#REF!</v>
      </c>
      <c r="AF39" s="99" t="e">
        <f>AVERAGE(AF5:AF38)</f>
        <v>#REF!</v>
      </c>
      <c r="AG39" s="100" t="e">
        <f>AVERAGE(AG5:AG38)</f>
        <v>#DIV/0!</v>
      </c>
      <c r="AH39" s="100" t="e">
        <f>AVERAGE(AH5:AH38)</f>
        <v>#DIV/0!</v>
      </c>
      <c r="AI39" s="101">
        <f>COUNTIF(AI5:AI38,"A")</f>
        <v>0</v>
      </c>
      <c r="AJ39" s="102"/>
      <c r="AK39" s="101" t="b">
        <f>IF(AI39="A","A",IF(AI39="RF",AI39,IF(AI39="EE",IF(AJ39="",AI39,IF(AJ39&gt;5.9,"A","RNEE")))))</f>
        <v>0</v>
      </c>
      <c r="AL39" s="103" t="e">
        <f>AVERAGE(AL5:AL38)</f>
        <v>#REF!</v>
      </c>
      <c r="AM39" s="104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6"/>
      <c r="BW39" s="107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6"/>
      <c r="CI39" s="105"/>
      <c r="CJ39" s="105"/>
      <c r="CK39" s="105"/>
      <c r="CL39" s="105"/>
      <c r="CM39" s="105"/>
      <c r="CN39" s="105"/>
      <c r="CO39" s="105"/>
      <c r="CP39" s="105"/>
      <c r="CQ39" s="107"/>
      <c r="CR39" s="107"/>
      <c r="CS39" s="108"/>
    </row>
    <row r="40" spans="1:97" s="146" customFormat="1" ht="16.5" customHeight="1">
      <c r="A40" s="125"/>
      <c r="B40" s="148">
        <v>36</v>
      </c>
      <c r="C40" s="149" t="s">
        <v>195</v>
      </c>
      <c r="D40" s="150" t="s">
        <v>196</v>
      </c>
      <c r="E40" s="150" t="s">
        <v>91</v>
      </c>
      <c r="F40" s="150">
        <v>11</v>
      </c>
      <c r="G40" s="150" t="s">
        <v>197</v>
      </c>
      <c r="H40" s="150"/>
      <c r="I40" s="150">
        <f>H40*10/8</f>
        <v>0</v>
      </c>
      <c r="J40" s="151">
        <f>3*H40/8</f>
        <v>0</v>
      </c>
      <c r="K40" s="152">
        <v>2</v>
      </c>
      <c r="L40" s="153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4"/>
      <c r="Y40" s="154"/>
      <c r="Z40" s="154"/>
      <c r="AA40" s="154"/>
      <c r="AB40" s="153"/>
      <c r="AC40" s="155"/>
      <c r="AD40" s="156"/>
      <c r="AE40" s="163" t="e">
        <f>(#REF!+L40+#REF!+AB40)/3</f>
        <v>#REF!</v>
      </c>
      <c r="AF40" s="158"/>
      <c r="AG40" s="159"/>
      <c r="AH40" s="159"/>
      <c r="AI40" s="160"/>
      <c r="AJ40" s="161"/>
      <c r="AK40" s="160"/>
      <c r="AL40" s="162"/>
      <c r="AM40" s="141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2"/>
      <c r="BT40" s="142"/>
      <c r="BU40" s="142"/>
      <c r="BV40" s="143"/>
      <c r="BW40" s="144"/>
      <c r="BX40" s="142"/>
      <c r="BY40" s="142"/>
      <c r="BZ40" s="142"/>
      <c r="CA40" s="142"/>
      <c r="CB40" s="142"/>
      <c r="CC40" s="142"/>
      <c r="CD40" s="142"/>
      <c r="CE40" s="142"/>
      <c r="CF40" s="142"/>
      <c r="CG40" s="142"/>
      <c r="CH40" s="143"/>
      <c r="CI40" s="142"/>
      <c r="CJ40" s="142"/>
      <c r="CK40" s="142"/>
      <c r="CL40" s="142"/>
      <c r="CM40" s="142"/>
      <c r="CN40" s="142"/>
      <c r="CO40" s="142"/>
      <c r="CP40" s="142"/>
      <c r="CQ40" s="144"/>
      <c r="CR40" s="144"/>
      <c r="CS40" s="145"/>
    </row>
    <row r="41" spans="1:97" s="109" customFormat="1" ht="16.5" customHeight="1">
      <c r="A41"/>
      <c r="B41" s="90">
        <v>37</v>
      </c>
      <c r="C41" s="91" t="s">
        <v>198</v>
      </c>
      <c r="D41" s="92" t="s">
        <v>199</v>
      </c>
      <c r="E41" s="92" t="s">
        <v>91</v>
      </c>
      <c r="F41" s="92">
        <v>11</v>
      </c>
      <c r="G41" s="92" t="s">
        <v>200</v>
      </c>
      <c r="H41" s="92">
        <v>4</v>
      </c>
      <c r="I41" s="92">
        <f>H41*10/8</f>
        <v>5</v>
      </c>
      <c r="J41" s="93">
        <f>3*H41/8</f>
        <v>1.5</v>
      </c>
      <c r="K41" s="94">
        <v>6</v>
      </c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6"/>
      <c r="Y41" s="96"/>
      <c r="Z41" s="96"/>
      <c r="AA41" s="96"/>
      <c r="AB41" s="93"/>
      <c r="AC41" s="97" t="e">
        <f>SUM(AC5:AE40)</f>
        <v>#DIV/0!</v>
      </c>
      <c r="AD41" s="97"/>
      <c r="AE41" s="97"/>
      <c r="AF41" s="99"/>
      <c r="AG41" s="100"/>
      <c r="AH41" s="100"/>
      <c r="AI41" s="101"/>
      <c r="AJ41" s="102"/>
      <c r="AK41" s="101"/>
      <c r="AL41" s="103"/>
      <c r="AM41" s="104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6"/>
      <c r="BW41" s="107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6"/>
      <c r="CI41" s="105"/>
      <c r="CJ41" s="105"/>
      <c r="CK41" s="105"/>
      <c r="CL41" s="105"/>
      <c r="CM41" s="105"/>
      <c r="CN41" s="105"/>
      <c r="CO41" s="105"/>
      <c r="CP41" s="105"/>
      <c r="CQ41" s="107"/>
      <c r="CR41" s="107"/>
      <c r="CS41" s="108"/>
    </row>
    <row r="42" spans="1:97" s="109" customFormat="1" ht="16.5" customHeight="1">
      <c r="A42"/>
      <c r="B42" s="110">
        <v>38</v>
      </c>
      <c r="C42" s="111" t="s">
        <v>201</v>
      </c>
      <c r="D42" s="112" t="s">
        <v>202</v>
      </c>
      <c r="E42" s="112" t="s">
        <v>91</v>
      </c>
      <c r="F42" s="112">
        <v>11</v>
      </c>
      <c r="G42" s="112" t="s">
        <v>203</v>
      </c>
      <c r="H42" s="112">
        <v>8</v>
      </c>
      <c r="I42" s="112">
        <f>H42*10/8</f>
        <v>10</v>
      </c>
      <c r="J42" s="113">
        <f>3*H42/8</f>
        <v>3</v>
      </c>
      <c r="K42" s="114">
        <v>2</v>
      </c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6"/>
      <c r="Y42" s="116"/>
      <c r="Z42" s="116"/>
      <c r="AA42" s="116"/>
      <c r="AB42" s="113"/>
      <c r="AC42" s="117"/>
      <c r="AD42" s="118"/>
      <c r="AE42" s="120"/>
      <c r="AF42" s="120"/>
      <c r="AG42" s="121"/>
      <c r="AH42" s="121"/>
      <c r="AI42" s="122"/>
      <c r="AJ42" s="123"/>
      <c r="AK42" s="122"/>
      <c r="AL42" s="124"/>
      <c r="AM42" s="104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6"/>
      <c r="BW42" s="107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6"/>
      <c r="CI42" s="105"/>
      <c r="CJ42" s="105"/>
      <c r="CK42" s="105"/>
      <c r="CL42" s="105"/>
      <c r="CM42" s="105"/>
      <c r="CN42" s="105"/>
      <c r="CO42" s="105"/>
      <c r="CP42" s="105"/>
      <c r="CQ42" s="107"/>
      <c r="CR42" s="107"/>
      <c r="CS42" s="108"/>
    </row>
    <row r="43" spans="1:97" s="109" customFormat="1" ht="16.5" customHeight="1">
      <c r="A43"/>
      <c r="B43" s="90">
        <v>39</v>
      </c>
      <c r="C43" s="91" t="s">
        <v>204</v>
      </c>
      <c r="D43" s="92" t="s">
        <v>205</v>
      </c>
      <c r="E43" s="92" t="s">
        <v>91</v>
      </c>
      <c r="F43" s="92">
        <v>11</v>
      </c>
      <c r="G43" s="92" t="s">
        <v>206</v>
      </c>
      <c r="H43" s="92">
        <v>4</v>
      </c>
      <c r="I43" s="93">
        <f>H43*10/8</f>
        <v>5</v>
      </c>
      <c r="J43" s="93">
        <f>3*H43/8</f>
        <v>1.5</v>
      </c>
      <c r="K43" s="94">
        <v>2</v>
      </c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6"/>
      <c r="Y43" s="96"/>
      <c r="Z43" s="96"/>
      <c r="AA43" s="96"/>
      <c r="AB43" s="93"/>
      <c r="AC43" s="97"/>
      <c r="AD43" s="98"/>
      <c r="AE43" s="99"/>
      <c r="AF43" s="99"/>
      <c r="AG43" s="100"/>
      <c r="AH43" s="100"/>
      <c r="AI43" s="101"/>
      <c r="AJ43" s="102"/>
      <c r="AK43" s="101"/>
      <c r="AL43" s="103"/>
      <c r="AM43" s="104"/>
      <c r="AN43" s="105"/>
      <c r="AO43" s="105"/>
      <c r="AP43" s="105"/>
      <c r="AQ43" s="105"/>
      <c r="AR43" s="105"/>
      <c r="AS43" s="105"/>
      <c r="AT43" s="105"/>
      <c r="AU43" s="105"/>
      <c r="AV43" s="105"/>
      <c r="AW43" s="106"/>
      <c r="AX43" s="105"/>
      <c r="AY43" s="105"/>
      <c r="AZ43" s="105"/>
      <c r="BA43" s="105"/>
      <c r="BB43" s="105"/>
      <c r="BC43" s="105"/>
      <c r="BD43" s="105"/>
      <c r="BE43" s="105"/>
      <c r="BF43" s="105"/>
      <c r="BG43" s="106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6"/>
      <c r="BW43" s="107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6"/>
      <c r="CI43" s="105"/>
      <c r="CJ43" s="105"/>
      <c r="CK43" s="105"/>
      <c r="CL43" s="105"/>
      <c r="CM43" s="105"/>
      <c r="CN43" s="105"/>
      <c r="CO43" s="105"/>
      <c r="CP43" s="105"/>
      <c r="CQ43" s="107"/>
      <c r="CR43" s="107"/>
      <c r="CS43" s="108"/>
    </row>
    <row r="44" spans="1:97" s="109" customFormat="1" ht="16.5" customHeight="1">
      <c r="A44"/>
      <c r="B44" s="110">
        <v>40</v>
      </c>
      <c r="C44" s="111" t="s">
        <v>207</v>
      </c>
      <c r="D44" s="112" t="s">
        <v>208</v>
      </c>
      <c r="E44" s="112" t="s">
        <v>91</v>
      </c>
      <c r="F44" s="112">
        <v>11</v>
      </c>
      <c r="G44" s="112" t="s">
        <v>209</v>
      </c>
      <c r="H44" s="112">
        <v>4</v>
      </c>
      <c r="I44" s="112">
        <f>H44*10/8</f>
        <v>5</v>
      </c>
      <c r="J44" s="113">
        <f>3*H44/8</f>
        <v>1.5</v>
      </c>
      <c r="K44" s="114">
        <v>4</v>
      </c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6"/>
      <c r="Y44" s="116"/>
      <c r="Z44" s="116"/>
      <c r="AA44" s="116"/>
      <c r="AB44" s="113"/>
      <c r="AC44" s="117"/>
      <c r="AD44" s="118"/>
      <c r="AE44" s="120"/>
      <c r="AF44" s="120"/>
      <c r="AG44" s="121"/>
      <c r="AH44" s="121"/>
      <c r="AI44" s="122"/>
      <c r="AJ44" s="123"/>
      <c r="AK44" s="122"/>
      <c r="AL44" s="124"/>
      <c r="AM44" s="104"/>
      <c r="AN44" s="105"/>
      <c r="AO44" s="105"/>
      <c r="AP44" s="105"/>
      <c r="AQ44" s="105"/>
      <c r="AR44" s="105"/>
      <c r="AS44" s="105"/>
      <c r="AT44" s="105"/>
      <c r="AU44" s="105"/>
      <c r="AV44" s="105"/>
      <c r="AW44" s="106"/>
      <c r="AX44" s="105"/>
      <c r="AY44" s="105"/>
      <c r="AZ44" s="105"/>
      <c r="BA44" s="105"/>
      <c r="BB44" s="105"/>
      <c r="BC44" s="105"/>
      <c r="BD44" s="105"/>
      <c r="BE44" s="105"/>
      <c r="BF44" s="105"/>
      <c r="BG44" s="106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6"/>
      <c r="BW44" s="107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6"/>
      <c r="CI44" s="105"/>
      <c r="CJ44" s="105"/>
      <c r="CK44" s="105"/>
      <c r="CL44" s="105"/>
      <c r="CM44" s="105"/>
      <c r="CN44" s="105"/>
      <c r="CO44" s="105"/>
      <c r="CP44" s="105"/>
      <c r="CQ44" s="107"/>
      <c r="CR44" s="107"/>
      <c r="CS44" s="108"/>
    </row>
    <row r="45" spans="1:97" s="109" customFormat="1" ht="16.5" customHeight="1">
      <c r="A45"/>
      <c r="B45" s="90">
        <v>41</v>
      </c>
      <c r="C45" s="91" t="s">
        <v>210</v>
      </c>
      <c r="D45" s="92" t="s">
        <v>211</v>
      </c>
      <c r="E45" s="92" t="s">
        <v>91</v>
      </c>
      <c r="F45" s="92">
        <v>11</v>
      </c>
      <c r="G45" s="92" t="s">
        <v>212</v>
      </c>
      <c r="H45" s="92">
        <v>1.5</v>
      </c>
      <c r="I45" s="92">
        <f>H45*10/8</f>
        <v>1.875</v>
      </c>
      <c r="J45" s="93">
        <f>3*H45/8</f>
        <v>0.5625</v>
      </c>
      <c r="K45" s="94">
        <v>0</v>
      </c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6"/>
      <c r="Y45" s="96"/>
      <c r="Z45" s="96"/>
      <c r="AA45" s="96"/>
      <c r="AB45" s="93"/>
      <c r="AC45" s="97"/>
      <c r="AD45" s="98"/>
      <c r="AE45" s="99"/>
      <c r="AF45" s="99"/>
      <c r="AG45" s="100"/>
      <c r="AH45" s="100"/>
      <c r="AI45" s="101"/>
      <c r="AJ45" s="102"/>
      <c r="AK45" s="101"/>
      <c r="AL45" s="103"/>
      <c r="AM45" s="104"/>
      <c r="AN45" s="105"/>
      <c r="AO45" s="105"/>
      <c r="AP45" s="105"/>
      <c r="AQ45" s="105"/>
      <c r="AR45" s="105"/>
      <c r="AS45" s="105"/>
      <c r="AT45" s="105"/>
      <c r="AU45" s="105"/>
      <c r="AV45" s="105"/>
      <c r="AW45" s="106"/>
      <c r="AX45" s="105"/>
      <c r="AY45" s="105"/>
      <c r="AZ45" s="105"/>
      <c r="BA45" s="105"/>
      <c r="BB45" s="105"/>
      <c r="BC45" s="105"/>
      <c r="BD45" s="105"/>
      <c r="BE45" s="105"/>
      <c r="BF45" s="105"/>
      <c r="BG45" s="106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6"/>
      <c r="BW45" s="107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6"/>
      <c r="CI45" s="105"/>
      <c r="CJ45" s="105"/>
      <c r="CK45" s="105"/>
      <c r="CL45" s="105"/>
      <c r="CM45" s="105"/>
      <c r="CN45" s="105"/>
      <c r="CO45" s="105"/>
      <c r="CP45" s="105"/>
      <c r="CQ45" s="107"/>
      <c r="CR45" s="107"/>
      <c r="CS45" s="108"/>
    </row>
    <row r="46" spans="1:97" s="109" customFormat="1" ht="16.5" customHeight="1">
      <c r="A46"/>
      <c r="B46" s="110">
        <v>42</v>
      </c>
      <c r="C46" s="111" t="s">
        <v>213</v>
      </c>
      <c r="D46" s="112" t="s">
        <v>214</v>
      </c>
      <c r="E46" s="112" t="s">
        <v>91</v>
      </c>
      <c r="F46" s="112">
        <v>11</v>
      </c>
      <c r="G46" s="112" t="s">
        <v>215</v>
      </c>
      <c r="H46" s="112">
        <v>8</v>
      </c>
      <c r="I46" s="112">
        <f>H46*10/8</f>
        <v>10</v>
      </c>
      <c r="J46" s="113">
        <f>3*H46/8</f>
        <v>3</v>
      </c>
      <c r="K46" s="114">
        <v>6</v>
      </c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6"/>
      <c r="Y46" s="116"/>
      <c r="Z46" s="116"/>
      <c r="AA46" s="116"/>
      <c r="AB46" s="113"/>
      <c r="AC46" s="117"/>
      <c r="AD46" s="118"/>
      <c r="AE46" s="120"/>
      <c r="AF46" s="120"/>
      <c r="AG46" s="121"/>
      <c r="AH46" s="121"/>
      <c r="AI46" s="122"/>
      <c r="AJ46" s="123"/>
      <c r="AK46" s="122"/>
      <c r="AL46" s="124"/>
      <c r="AM46" s="104"/>
      <c r="AN46" s="105"/>
      <c r="AO46" s="105"/>
      <c r="AP46" s="105"/>
      <c r="AQ46" s="105"/>
      <c r="AR46" s="105"/>
      <c r="AS46" s="105"/>
      <c r="AT46" s="105"/>
      <c r="AU46" s="105"/>
      <c r="AV46" s="105"/>
      <c r="AW46" s="106"/>
      <c r="AX46" s="105"/>
      <c r="AY46" s="105"/>
      <c r="AZ46" s="105"/>
      <c r="BA46" s="105"/>
      <c r="BB46" s="105"/>
      <c r="BC46" s="105"/>
      <c r="BD46" s="105"/>
      <c r="BE46" s="105"/>
      <c r="BF46" s="105"/>
      <c r="BG46" s="106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6"/>
      <c r="BW46" s="107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6"/>
      <c r="CI46" s="105"/>
      <c r="CJ46" s="105"/>
      <c r="CK46" s="105"/>
      <c r="CL46" s="105"/>
      <c r="CM46" s="105"/>
      <c r="CN46" s="105"/>
      <c r="CO46" s="105"/>
      <c r="CP46" s="105"/>
      <c r="CQ46" s="107"/>
      <c r="CR46" s="107"/>
      <c r="CS46" s="108"/>
    </row>
    <row r="47" spans="1:97" s="109" customFormat="1" ht="16.5" customHeight="1">
      <c r="A47"/>
      <c r="B47" s="90">
        <v>43</v>
      </c>
      <c r="C47" s="91" t="s">
        <v>216</v>
      </c>
      <c r="D47" s="92" t="s">
        <v>217</v>
      </c>
      <c r="E47" s="92" t="s">
        <v>91</v>
      </c>
      <c r="F47" s="92">
        <v>11</v>
      </c>
      <c r="G47" s="92" t="s">
        <v>218</v>
      </c>
      <c r="H47" s="92">
        <v>6</v>
      </c>
      <c r="I47" s="92">
        <f>H47*10/8</f>
        <v>7.5</v>
      </c>
      <c r="J47" s="93">
        <f>3*H47/8</f>
        <v>2.25</v>
      </c>
      <c r="K47" s="94">
        <v>2</v>
      </c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6"/>
      <c r="Y47" s="96"/>
      <c r="Z47" s="96"/>
      <c r="AA47" s="96"/>
      <c r="AB47" s="93"/>
      <c r="AC47" s="97"/>
      <c r="AD47" s="98"/>
      <c r="AE47" s="99"/>
      <c r="AF47" s="99"/>
      <c r="AG47" s="100"/>
      <c r="AH47" s="100"/>
      <c r="AI47" s="101"/>
      <c r="AJ47" s="102"/>
      <c r="AK47" s="101"/>
      <c r="AL47" s="103"/>
      <c r="AM47" s="104"/>
      <c r="AN47" s="105"/>
      <c r="AO47" s="105"/>
      <c r="AP47" s="105"/>
      <c r="AQ47" s="105"/>
      <c r="AR47" s="105"/>
      <c r="AS47" s="105"/>
      <c r="AT47" s="105"/>
      <c r="AU47" s="105"/>
      <c r="AV47" s="105"/>
      <c r="AW47" s="106"/>
      <c r="AX47" s="105"/>
      <c r="AY47" s="105"/>
      <c r="AZ47" s="105"/>
      <c r="BA47" s="105"/>
      <c r="BB47" s="105"/>
      <c r="BC47" s="105"/>
      <c r="BD47" s="105"/>
      <c r="BE47" s="105"/>
      <c r="BF47" s="105"/>
      <c r="BG47" s="106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6"/>
      <c r="BW47" s="107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6"/>
      <c r="CI47" s="105"/>
      <c r="CJ47" s="105"/>
      <c r="CK47" s="105"/>
      <c r="CL47" s="105"/>
      <c r="CM47" s="105"/>
      <c r="CN47" s="105"/>
      <c r="CO47" s="105"/>
      <c r="CP47" s="105"/>
      <c r="CQ47" s="107"/>
      <c r="CR47" s="107"/>
      <c r="CS47" s="108"/>
    </row>
    <row r="48" spans="1:97" s="109" customFormat="1" ht="16.5" customHeight="1">
      <c r="A48"/>
      <c r="B48" s="110">
        <v>44</v>
      </c>
      <c r="C48" s="111" t="s">
        <v>219</v>
      </c>
      <c r="D48" s="112" t="s">
        <v>220</v>
      </c>
      <c r="E48" s="112" t="s">
        <v>91</v>
      </c>
      <c r="F48" s="112">
        <v>11</v>
      </c>
      <c r="G48" s="112" t="s">
        <v>221</v>
      </c>
      <c r="H48" s="112">
        <v>5</v>
      </c>
      <c r="I48" s="112">
        <f>H48*10/8</f>
        <v>6.25</v>
      </c>
      <c r="J48" s="113">
        <f>3*H48/8</f>
        <v>1.875</v>
      </c>
      <c r="K48" s="114">
        <v>0</v>
      </c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6"/>
      <c r="Y48" s="116"/>
      <c r="Z48" s="116"/>
      <c r="AA48" s="116"/>
      <c r="AB48" s="113"/>
      <c r="AC48" s="117"/>
      <c r="AD48" s="118"/>
      <c r="AE48" s="120"/>
      <c r="AF48" s="120"/>
      <c r="AG48" s="121"/>
      <c r="AH48" s="121"/>
      <c r="AI48" s="122"/>
      <c r="AJ48" s="123"/>
      <c r="AK48" s="122"/>
      <c r="AL48" s="124"/>
      <c r="AM48" s="104"/>
      <c r="AN48" s="105"/>
      <c r="AO48" s="105"/>
      <c r="AP48" s="105"/>
      <c r="AQ48" s="105"/>
      <c r="AR48" s="105"/>
      <c r="AS48" s="105"/>
      <c r="AT48" s="105"/>
      <c r="AU48" s="105"/>
      <c r="AV48" s="105"/>
      <c r="AW48" s="106"/>
      <c r="AX48" s="105"/>
      <c r="AY48" s="105"/>
      <c r="AZ48" s="105"/>
      <c r="BA48" s="105"/>
      <c r="BB48" s="105"/>
      <c r="BC48" s="105"/>
      <c r="BD48" s="105"/>
      <c r="BE48" s="105"/>
      <c r="BF48" s="105"/>
      <c r="BG48" s="106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6"/>
      <c r="BW48" s="107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6"/>
      <c r="CI48" s="105"/>
      <c r="CJ48" s="105"/>
      <c r="CK48" s="105"/>
      <c r="CL48" s="105"/>
      <c r="CM48" s="105"/>
      <c r="CN48" s="105"/>
      <c r="CO48" s="105"/>
      <c r="CP48" s="105"/>
      <c r="CQ48" s="107"/>
      <c r="CR48" s="107"/>
      <c r="CS48" s="108"/>
    </row>
    <row r="49" spans="1:97" s="109" customFormat="1" ht="16.5" customHeight="1">
      <c r="A49"/>
      <c r="B49" s="90">
        <v>45</v>
      </c>
      <c r="C49" s="91" t="s">
        <v>222</v>
      </c>
      <c r="D49" s="92" t="s">
        <v>223</v>
      </c>
      <c r="E49" s="92" t="s">
        <v>91</v>
      </c>
      <c r="F49" s="92">
        <v>11</v>
      </c>
      <c r="G49" s="92" t="s">
        <v>224</v>
      </c>
      <c r="H49" s="92">
        <v>3</v>
      </c>
      <c r="I49" s="92">
        <f>H49*10/8</f>
        <v>3.75</v>
      </c>
      <c r="J49" s="93">
        <f>3*H49/8</f>
        <v>1.125</v>
      </c>
      <c r="K49" s="94">
        <v>8</v>
      </c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6"/>
      <c r="Y49" s="96"/>
      <c r="Z49" s="96"/>
      <c r="AA49" s="96"/>
      <c r="AB49" s="93"/>
      <c r="AC49" s="97"/>
      <c r="AD49" s="98"/>
      <c r="AE49" s="99"/>
      <c r="AF49" s="99"/>
      <c r="AG49" s="100"/>
      <c r="AH49" s="100"/>
      <c r="AI49" s="101"/>
      <c r="AJ49" s="102"/>
      <c r="AK49" s="101"/>
      <c r="AL49" s="103"/>
      <c r="AM49" s="104"/>
      <c r="AN49" s="105"/>
      <c r="AO49" s="105"/>
      <c r="AP49" s="105"/>
      <c r="AQ49" s="105"/>
      <c r="AR49" s="105"/>
      <c r="AS49" s="105"/>
      <c r="AT49" s="105"/>
      <c r="AU49" s="105"/>
      <c r="AV49" s="105"/>
      <c r="AW49" s="106"/>
      <c r="AX49" s="105"/>
      <c r="AY49" s="105"/>
      <c r="AZ49" s="105"/>
      <c r="BA49" s="105"/>
      <c r="BB49" s="105"/>
      <c r="BC49" s="105"/>
      <c r="BD49" s="105"/>
      <c r="BE49" s="105"/>
      <c r="BF49" s="105"/>
      <c r="BG49" s="106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6"/>
      <c r="BW49" s="107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6"/>
      <c r="CI49" s="105"/>
      <c r="CJ49" s="105"/>
      <c r="CK49" s="105"/>
      <c r="CL49" s="105"/>
      <c r="CM49" s="105"/>
      <c r="CN49" s="105"/>
      <c r="CO49" s="105"/>
      <c r="CP49" s="105"/>
      <c r="CQ49" s="107"/>
      <c r="CR49" s="107"/>
      <c r="CS49" s="108"/>
    </row>
    <row r="50" spans="1:97" s="109" customFormat="1" ht="16.5" customHeight="1">
      <c r="A50"/>
      <c r="B50" s="110">
        <v>46</v>
      </c>
      <c r="C50" s="111" t="s">
        <v>225</v>
      </c>
      <c r="D50" s="112" t="s">
        <v>226</v>
      </c>
      <c r="E50" s="112" t="s">
        <v>91</v>
      </c>
      <c r="F50" s="112">
        <v>11</v>
      </c>
      <c r="G50" s="112" t="s">
        <v>227</v>
      </c>
      <c r="H50" s="112"/>
      <c r="I50" s="112">
        <f>H50*10/8</f>
        <v>0</v>
      </c>
      <c r="J50" s="113">
        <f>3*H50/8</f>
        <v>0</v>
      </c>
      <c r="K50" s="114">
        <v>4</v>
      </c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6"/>
      <c r="Y50" s="116"/>
      <c r="Z50" s="116"/>
      <c r="AA50" s="116"/>
      <c r="AB50" s="113"/>
      <c r="AC50" s="117"/>
      <c r="AD50" s="118"/>
      <c r="AE50" s="120"/>
      <c r="AF50" s="120"/>
      <c r="AG50" s="121"/>
      <c r="AH50" s="121"/>
      <c r="AI50" s="122"/>
      <c r="AJ50" s="123"/>
      <c r="AK50" s="122"/>
      <c r="AL50" s="124"/>
      <c r="AM50" s="104"/>
      <c r="AN50" s="105"/>
      <c r="AO50" s="105"/>
      <c r="AP50" s="105"/>
      <c r="AQ50" s="105"/>
      <c r="AR50" s="105"/>
      <c r="AS50" s="105"/>
      <c r="AT50" s="105"/>
      <c r="AU50" s="105"/>
      <c r="AV50" s="105"/>
      <c r="AW50" s="106"/>
      <c r="AX50" s="105"/>
      <c r="AY50" s="105"/>
      <c r="AZ50" s="105"/>
      <c r="BA50" s="105"/>
      <c r="BB50" s="105"/>
      <c r="BC50" s="105"/>
      <c r="BD50" s="105"/>
      <c r="BE50" s="105"/>
      <c r="BF50" s="105"/>
      <c r="BG50" s="106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6"/>
      <c r="BW50" s="107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6"/>
      <c r="CI50" s="105"/>
      <c r="CJ50" s="105"/>
      <c r="CK50" s="105"/>
      <c r="CL50" s="105"/>
      <c r="CM50" s="105"/>
      <c r="CN50" s="105"/>
      <c r="CO50" s="105"/>
      <c r="CP50" s="105"/>
      <c r="CQ50" s="107"/>
      <c r="CR50" s="107"/>
      <c r="CS50" s="108"/>
    </row>
    <row r="51" spans="1:97" s="109" customFormat="1" ht="16.5" customHeight="1">
      <c r="A51"/>
      <c r="B51" s="90">
        <v>47</v>
      </c>
      <c r="C51" s="91" t="s">
        <v>228</v>
      </c>
      <c r="D51" s="92" t="s">
        <v>229</v>
      </c>
      <c r="E51" s="92" t="s">
        <v>91</v>
      </c>
      <c r="F51" s="92">
        <v>11</v>
      </c>
      <c r="G51" s="92" t="s">
        <v>230</v>
      </c>
      <c r="H51" s="92">
        <v>6</v>
      </c>
      <c r="I51" s="92">
        <f>H51*10/8</f>
        <v>7.5</v>
      </c>
      <c r="J51" s="93">
        <f>3*H51/8</f>
        <v>2.25</v>
      </c>
      <c r="K51" s="94">
        <v>0</v>
      </c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6"/>
      <c r="Y51" s="96"/>
      <c r="Z51" s="96"/>
      <c r="AA51" s="96"/>
      <c r="AB51" s="93"/>
      <c r="AC51" s="97"/>
      <c r="AD51" s="98"/>
      <c r="AE51" s="99"/>
      <c r="AF51" s="99"/>
      <c r="AG51" s="100"/>
      <c r="AH51" s="100"/>
      <c r="AI51" s="101"/>
      <c r="AJ51" s="102"/>
      <c r="AK51" s="101"/>
      <c r="AL51" s="103"/>
      <c r="AM51" s="104"/>
      <c r="AN51" s="105"/>
      <c r="AO51" s="105"/>
      <c r="AP51" s="105"/>
      <c r="AQ51" s="105"/>
      <c r="AR51" s="105"/>
      <c r="AS51" s="105"/>
      <c r="AT51" s="105"/>
      <c r="AU51" s="105"/>
      <c r="AV51" s="105"/>
      <c r="AW51" s="106"/>
      <c r="AX51" s="105"/>
      <c r="AY51" s="105"/>
      <c r="AZ51" s="105"/>
      <c r="BA51" s="105"/>
      <c r="BB51" s="105"/>
      <c r="BC51" s="105"/>
      <c r="BD51" s="105"/>
      <c r="BE51" s="105"/>
      <c r="BF51" s="105"/>
      <c r="BG51" s="106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6"/>
      <c r="BW51" s="107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6"/>
      <c r="CI51" s="105"/>
      <c r="CJ51" s="105"/>
      <c r="CK51" s="105"/>
      <c r="CL51" s="105"/>
      <c r="CM51" s="105"/>
      <c r="CN51" s="105"/>
      <c r="CO51" s="105"/>
      <c r="CP51" s="105"/>
      <c r="CQ51" s="107"/>
      <c r="CR51" s="107"/>
      <c r="CS51" s="108"/>
    </row>
    <row r="52" spans="1:97" s="109" customFormat="1" ht="16.5" customHeight="1">
      <c r="A52"/>
      <c r="B52" s="110">
        <v>48</v>
      </c>
      <c r="C52" s="111" t="s">
        <v>231</v>
      </c>
      <c r="D52" s="112" t="s">
        <v>232</v>
      </c>
      <c r="E52" s="112" t="s">
        <v>91</v>
      </c>
      <c r="F52" s="112">
        <v>11</v>
      </c>
      <c r="G52" s="112" t="s">
        <v>233</v>
      </c>
      <c r="H52" s="112">
        <v>6.5</v>
      </c>
      <c r="I52" s="112">
        <f>H52*10/8</f>
        <v>8.125</v>
      </c>
      <c r="J52" s="113">
        <f>3*H52/8</f>
        <v>2.4375</v>
      </c>
      <c r="K52" s="114">
        <v>6</v>
      </c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6"/>
      <c r="Y52" s="116"/>
      <c r="Z52" s="116"/>
      <c r="AA52" s="116"/>
      <c r="AB52" s="113"/>
      <c r="AC52" s="117"/>
      <c r="AD52" s="118"/>
      <c r="AE52" s="120"/>
      <c r="AF52" s="120"/>
      <c r="AG52" s="121"/>
      <c r="AH52" s="121"/>
      <c r="AI52" s="122"/>
      <c r="AJ52" s="123"/>
      <c r="AK52" s="122"/>
      <c r="AL52" s="124"/>
      <c r="AM52" s="104"/>
      <c r="AN52" s="105"/>
      <c r="AO52" s="105"/>
      <c r="AP52" s="105"/>
      <c r="AQ52" s="105"/>
      <c r="AR52" s="105"/>
      <c r="AS52" s="105"/>
      <c r="AT52" s="105"/>
      <c r="AU52" s="105"/>
      <c r="AV52" s="105"/>
      <c r="AW52" s="106"/>
      <c r="AX52" s="105"/>
      <c r="AY52" s="105"/>
      <c r="AZ52" s="105"/>
      <c r="BA52" s="105"/>
      <c r="BB52" s="105"/>
      <c r="BC52" s="105"/>
      <c r="BD52" s="105"/>
      <c r="BE52" s="105"/>
      <c r="BF52" s="105"/>
      <c r="BG52" s="106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6"/>
      <c r="BW52" s="107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6"/>
      <c r="CI52" s="105"/>
      <c r="CJ52" s="105"/>
      <c r="CK52" s="105"/>
      <c r="CL52" s="105"/>
      <c r="CM52" s="105"/>
      <c r="CN52" s="105"/>
      <c r="CO52" s="105"/>
      <c r="CP52" s="105"/>
      <c r="CQ52" s="107"/>
      <c r="CR52" s="107"/>
      <c r="CS52" s="108"/>
    </row>
    <row r="53" spans="1:97" s="109" customFormat="1" ht="16.5" customHeight="1">
      <c r="A53"/>
      <c r="B53" s="90"/>
      <c r="C53" s="91"/>
      <c r="D53" s="92"/>
      <c r="E53" s="92"/>
      <c r="F53" s="92"/>
      <c r="G53" s="92"/>
      <c r="H53" s="92"/>
      <c r="I53" s="92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6"/>
      <c r="Y53" s="96"/>
      <c r="Z53" s="96"/>
      <c r="AA53" s="96"/>
      <c r="AB53" s="93"/>
      <c r="AC53" s="97"/>
      <c r="AD53" s="98"/>
      <c r="AE53" s="99"/>
      <c r="AF53" s="99"/>
      <c r="AG53" s="100"/>
      <c r="AH53" s="100"/>
      <c r="AI53" s="101"/>
      <c r="AJ53" s="102"/>
      <c r="AK53" s="101"/>
      <c r="AL53" s="103"/>
      <c r="AM53" s="104"/>
      <c r="AN53" s="105"/>
      <c r="AO53" s="105"/>
      <c r="AP53" s="105"/>
      <c r="AQ53" s="105"/>
      <c r="AR53" s="105"/>
      <c r="AS53" s="105"/>
      <c r="AT53" s="105"/>
      <c r="AU53" s="105"/>
      <c r="AV53" s="105"/>
      <c r="AW53" s="106"/>
      <c r="AX53" s="105"/>
      <c r="AY53" s="105"/>
      <c r="AZ53" s="105"/>
      <c r="BA53" s="105"/>
      <c r="BB53" s="105"/>
      <c r="BC53" s="105"/>
      <c r="BD53" s="105"/>
      <c r="BE53" s="105"/>
      <c r="BF53" s="105"/>
      <c r="BG53" s="106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6"/>
      <c r="BW53" s="107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6"/>
      <c r="CI53" s="105"/>
      <c r="CJ53" s="105"/>
      <c r="CK53" s="105"/>
      <c r="CL53" s="105"/>
      <c r="CM53" s="105"/>
      <c r="CN53" s="105"/>
      <c r="CO53" s="105"/>
      <c r="CP53" s="105"/>
      <c r="CQ53" s="107"/>
      <c r="CR53" s="107"/>
      <c r="CS53" s="108"/>
    </row>
    <row r="54" spans="1:97" s="109" customFormat="1" ht="16.5" customHeight="1">
      <c r="A54"/>
      <c r="B54" s="110"/>
      <c r="C54" s="111"/>
      <c r="D54" s="112"/>
      <c r="E54" s="112"/>
      <c r="F54" s="112"/>
      <c r="G54" s="112"/>
      <c r="H54" s="112"/>
      <c r="I54" s="112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6"/>
      <c r="Y54" s="116"/>
      <c r="Z54" s="116"/>
      <c r="AA54" s="116"/>
      <c r="AB54" s="113"/>
      <c r="AC54" s="117"/>
      <c r="AD54" s="118"/>
      <c r="AE54" s="120"/>
      <c r="AF54" s="120"/>
      <c r="AG54" s="121"/>
      <c r="AH54" s="121"/>
      <c r="AI54" s="122"/>
      <c r="AJ54" s="123"/>
      <c r="AK54" s="122"/>
      <c r="AL54" s="124"/>
      <c r="AM54" s="104"/>
      <c r="AN54" s="105"/>
      <c r="AO54" s="105"/>
      <c r="AP54" s="105"/>
      <c r="AQ54" s="105"/>
      <c r="AR54" s="105"/>
      <c r="AS54" s="105"/>
      <c r="AT54" s="105"/>
      <c r="AU54" s="105"/>
      <c r="AV54" s="105"/>
      <c r="AW54" s="106"/>
      <c r="AX54" s="105"/>
      <c r="AY54" s="105"/>
      <c r="AZ54" s="105"/>
      <c r="BA54" s="105"/>
      <c r="BB54" s="105"/>
      <c r="BC54" s="105"/>
      <c r="BD54" s="105"/>
      <c r="BE54" s="105"/>
      <c r="BF54" s="105"/>
      <c r="BG54" s="106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6"/>
      <c r="BW54" s="107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6"/>
      <c r="CI54" s="105"/>
      <c r="CJ54" s="105"/>
      <c r="CK54" s="105"/>
      <c r="CL54" s="105"/>
      <c r="CM54" s="105"/>
      <c r="CN54" s="105"/>
      <c r="CO54" s="105"/>
      <c r="CP54" s="105"/>
      <c r="CQ54" s="107"/>
      <c r="CR54" s="107"/>
      <c r="CS54" s="108"/>
    </row>
    <row r="55" spans="1:97" s="109" customFormat="1" ht="16.5" customHeight="1">
      <c r="A55"/>
      <c r="B55" s="90"/>
      <c r="C55" s="91"/>
      <c r="D55" s="92"/>
      <c r="E55" s="92"/>
      <c r="F55" s="92"/>
      <c r="G55" s="92"/>
      <c r="H55" s="92"/>
      <c r="I55" s="92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6"/>
      <c r="Y55" s="96"/>
      <c r="Z55" s="96"/>
      <c r="AA55" s="96"/>
      <c r="AB55" s="93"/>
      <c r="AC55" s="97"/>
      <c r="AD55" s="98"/>
      <c r="AE55" s="99"/>
      <c r="AF55" s="99"/>
      <c r="AG55" s="100"/>
      <c r="AH55" s="100"/>
      <c r="AI55" s="101"/>
      <c r="AJ55" s="102"/>
      <c r="AK55" s="101"/>
      <c r="AL55" s="103"/>
      <c r="AM55" s="104"/>
      <c r="AN55" s="105"/>
      <c r="AO55" s="105"/>
      <c r="AP55" s="105"/>
      <c r="AQ55" s="105"/>
      <c r="AR55" s="105"/>
      <c r="AS55" s="105"/>
      <c r="AT55" s="105"/>
      <c r="AU55" s="105"/>
      <c r="AV55" s="105"/>
      <c r="AW55" s="106"/>
      <c r="AX55" s="105"/>
      <c r="AY55" s="105"/>
      <c r="AZ55" s="105"/>
      <c r="BA55" s="105"/>
      <c r="BB55" s="105"/>
      <c r="BC55" s="105"/>
      <c r="BD55" s="105"/>
      <c r="BE55" s="105"/>
      <c r="BF55" s="105"/>
      <c r="BG55" s="106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6"/>
      <c r="BW55" s="107"/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106"/>
      <c r="CI55" s="105"/>
      <c r="CJ55" s="105"/>
      <c r="CK55" s="105"/>
      <c r="CL55" s="105"/>
      <c r="CM55" s="105"/>
      <c r="CN55" s="105"/>
      <c r="CO55" s="105"/>
      <c r="CP55" s="105"/>
      <c r="CQ55" s="107"/>
      <c r="CR55" s="107"/>
      <c r="CS55" s="108"/>
    </row>
    <row r="56" spans="1:97" s="109" customFormat="1" ht="16.5" customHeight="1">
      <c r="A56"/>
      <c r="B56" s="110"/>
      <c r="C56" s="111"/>
      <c r="D56" s="112"/>
      <c r="E56" s="112"/>
      <c r="F56" s="112"/>
      <c r="G56" s="112"/>
      <c r="H56" s="112"/>
      <c r="I56" s="112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6"/>
      <c r="Y56" s="116"/>
      <c r="Z56" s="116"/>
      <c r="AA56" s="116"/>
      <c r="AB56" s="113"/>
      <c r="AC56" s="117"/>
      <c r="AD56" s="118"/>
      <c r="AE56" s="120"/>
      <c r="AF56" s="120"/>
      <c r="AG56" s="121"/>
      <c r="AH56" s="121"/>
      <c r="AI56" s="122"/>
      <c r="AJ56" s="123"/>
      <c r="AK56" s="122"/>
      <c r="AL56" s="124"/>
      <c r="AM56" s="104"/>
      <c r="AN56" s="105"/>
      <c r="AO56" s="105"/>
      <c r="AP56" s="105"/>
      <c r="AQ56" s="105"/>
      <c r="AR56" s="105"/>
      <c r="AS56" s="105"/>
      <c r="AT56" s="105"/>
      <c r="AU56" s="105"/>
      <c r="AV56" s="105"/>
      <c r="AW56" s="106"/>
      <c r="AX56" s="105"/>
      <c r="AY56" s="105"/>
      <c r="AZ56" s="105"/>
      <c r="BA56" s="105"/>
      <c r="BB56" s="105"/>
      <c r="BC56" s="105"/>
      <c r="BD56" s="105"/>
      <c r="BE56" s="105"/>
      <c r="BF56" s="105"/>
      <c r="BG56" s="106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6"/>
      <c r="BW56" s="107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6"/>
      <c r="CI56" s="105"/>
      <c r="CJ56" s="105"/>
      <c r="CK56" s="105"/>
      <c r="CL56" s="105"/>
      <c r="CM56" s="105"/>
      <c r="CN56" s="105"/>
      <c r="CO56" s="105"/>
      <c r="CP56" s="105"/>
      <c r="CQ56" s="107"/>
      <c r="CR56" s="107"/>
      <c r="CS56" s="108"/>
    </row>
    <row r="57" spans="1:97" s="180" customFormat="1" ht="16.5" customHeight="1">
      <c r="A57" s="164"/>
      <c r="B57" s="165"/>
      <c r="C57" s="166"/>
      <c r="D57" s="167"/>
      <c r="E57" s="167"/>
      <c r="F57" s="167"/>
      <c r="G57" s="167"/>
      <c r="H57" s="167"/>
      <c r="I57" s="167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9"/>
      <c r="Y57" s="169"/>
      <c r="Z57" s="169"/>
      <c r="AA57" s="169"/>
      <c r="AB57" s="168"/>
      <c r="AC57" s="170"/>
      <c r="AD57" s="170"/>
      <c r="AE57" s="171"/>
      <c r="AF57" s="171"/>
      <c r="AG57" s="172"/>
      <c r="AH57" s="172"/>
      <c r="AI57" s="173"/>
      <c r="AJ57" s="174"/>
      <c r="AK57" s="173"/>
      <c r="AL57" s="171"/>
      <c r="AM57" s="175"/>
      <c r="AN57" s="176"/>
      <c r="AO57" s="176"/>
      <c r="AP57" s="176"/>
      <c r="AQ57" s="176"/>
      <c r="AR57" s="176"/>
      <c r="AS57" s="176"/>
      <c r="AT57" s="176"/>
      <c r="AU57" s="176"/>
      <c r="AV57" s="176"/>
      <c r="AW57" s="177"/>
      <c r="AX57" s="176"/>
      <c r="AY57" s="176"/>
      <c r="AZ57" s="176"/>
      <c r="BA57" s="176"/>
      <c r="BB57" s="176"/>
      <c r="BC57" s="176"/>
      <c r="BD57" s="176"/>
      <c r="BE57" s="176"/>
      <c r="BF57" s="176"/>
      <c r="BG57" s="177"/>
      <c r="BH57" s="176"/>
      <c r="BI57" s="176"/>
      <c r="BJ57" s="176"/>
      <c r="BK57" s="176"/>
      <c r="BL57" s="176"/>
      <c r="BM57" s="176"/>
      <c r="BN57" s="176"/>
      <c r="BO57" s="176"/>
      <c r="BP57" s="176"/>
      <c r="BQ57" s="176"/>
      <c r="BR57" s="176"/>
      <c r="BS57" s="176"/>
      <c r="BT57" s="176"/>
      <c r="BU57" s="176"/>
      <c r="BV57" s="177"/>
      <c r="BW57" s="178"/>
      <c r="BX57" s="176"/>
      <c r="BY57" s="176"/>
      <c r="BZ57" s="176"/>
      <c r="CA57" s="176"/>
      <c r="CB57" s="176"/>
      <c r="CC57" s="176"/>
      <c r="CD57" s="176"/>
      <c r="CE57" s="176"/>
      <c r="CF57" s="176"/>
      <c r="CG57" s="176"/>
      <c r="CH57" s="177"/>
      <c r="CI57" s="176"/>
      <c r="CJ57" s="176"/>
      <c r="CK57" s="176"/>
      <c r="CL57" s="176"/>
      <c r="CM57" s="176"/>
      <c r="CN57" s="176"/>
      <c r="CO57" s="176"/>
      <c r="CP57" s="176"/>
      <c r="CQ57" s="178"/>
      <c r="CR57" s="178"/>
      <c r="CS57" s="179"/>
    </row>
    <row r="58" spans="1:97" s="109" customFormat="1" ht="16.5" customHeight="1">
      <c r="A58"/>
      <c r="B58" s="110"/>
      <c r="C58" s="111"/>
      <c r="D58" s="112"/>
      <c r="E58" s="112"/>
      <c r="F58" s="112"/>
      <c r="G58" s="112"/>
      <c r="H58" s="112"/>
      <c r="I58" s="112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6"/>
      <c r="Y58" s="116"/>
      <c r="Z58" s="116"/>
      <c r="AA58" s="116"/>
      <c r="AB58" s="113"/>
      <c r="AC58" s="117"/>
      <c r="AD58" s="118"/>
      <c r="AE58" s="120"/>
      <c r="AF58" s="120"/>
      <c r="AG58" s="121"/>
      <c r="AH58" s="121"/>
      <c r="AI58" s="122"/>
      <c r="AJ58" s="123"/>
      <c r="AK58" s="122"/>
      <c r="AL58" s="124"/>
      <c r="AM58" s="104"/>
      <c r="AN58" s="105"/>
      <c r="AO58" s="105"/>
      <c r="AP58" s="105"/>
      <c r="AQ58" s="105"/>
      <c r="AR58" s="105"/>
      <c r="AS58" s="105"/>
      <c r="AT58" s="105"/>
      <c r="AU58" s="105"/>
      <c r="AV58" s="105"/>
      <c r="AW58" s="106"/>
      <c r="AX58" s="105"/>
      <c r="AY58" s="105"/>
      <c r="AZ58" s="105"/>
      <c r="BA58" s="105"/>
      <c r="BB58" s="105"/>
      <c r="BC58" s="105"/>
      <c r="BD58" s="105"/>
      <c r="BE58" s="105"/>
      <c r="BF58" s="105"/>
      <c r="BG58" s="106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6"/>
      <c r="BW58" s="107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6"/>
      <c r="CI58" s="105"/>
      <c r="CJ58" s="105"/>
      <c r="CK58" s="105"/>
      <c r="CL58" s="105"/>
      <c r="CM58" s="105"/>
      <c r="CN58" s="105"/>
      <c r="CO58" s="105"/>
      <c r="CP58" s="105"/>
      <c r="CQ58" s="107"/>
      <c r="CR58" s="107"/>
      <c r="CS58" s="108"/>
    </row>
    <row r="59" spans="1:97" s="109" customFormat="1" ht="16.5" customHeight="1">
      <c r="A59"/>
      <c r="B59" s="90"/>
      <c r="C59" s="91"/>
      <c r="D59" s="92"/>
      <c r="E59" s="92"/>
      <c r="F59" s="92"/>
      <c r="G59" s="92"/>
      <c r="H59" s="92"/>
      <c r="I59" s="92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7"/>
      <c r="AD59" s="98"/>
      <c r="AE59" s="99"/>
      <c r="AF59" s="99"/>
      <c r="AG59" s="100"/>
      <c r="AH59" s="100"/>
      <c r="AI59" s="101"/>
      <c r="AJ59" s="102"/>
      <c r="AK59" s="101"/>
      <c r="AL59" s="103"/>
      <c r="AM59" s="104"/>
      <c r="AN59" s="105"/>
      <c r="AO59" s="105"/>
      <c r="AP59" s="105"/>
      <c r="AQ59" s="105"/>
      <c r="AR59" s="105"/>
      <c r="AS59" s="105"/>
      <c r="AT59" s="105"/>
      <c r="AU59" s="105"/>
      <c r="AV59" s="105"/>
      <c r="AW59" s="106"/>
      <c r="AX59" s="105"/>
      <c r="AY59" s="105"/>
      <c r="AZ59" s="105"/>
      <c r="BA59" s="105"/>
      <c r="BB59" s="105"/>
      <c r="BC59" s="105"/>
      <c r="BD59" s="105"/>
      <c r="BE59" s="105"/>
      <c r="BF59" s="105"/>
      <c r="BG59" s="106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6"/>
      <c r="BW59" s="107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6"/>
      <c r="CI59" s="105"/>
      <c r="CJ59" s="105"/>
      <c r="CK59" s="105"/>
      <c r="CL59" s="105"/>
      <c r="CM59" s="105"/>
      <c r="CN59" s="105"/>
      <c r="CO59" s="105"/>
      <c r="CP59" s="105"/>
      <c r="CQ59" s="107"/>
      <c r="CR59" s="107"/>
      <c r="CS59" s="108"/>
    </row>
    <row r="60" spans="1:97" s="109" customFormat="1" ht="16.5" customHeight="1">
      <c r="A60"/>
      <c r="B60" s="110"/>
      <c r="C60" s="111"/>
      <c r="D60" s="112"/>
      <c r="E60" s="112"/>
      <c r="F60" s="112"/>
      <c r="G60" s="112"/>
      <c r="H60" s="112"/>
      <c r="I60" s="112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7"/>
      <c r="AD60" s="118"/>
      <c r="AE60" s="120"/>
      <c r="AF60" s="120"/>
      <c r="AG60" s="121"/>
      <c r="AH60" s="121"/>
      <c r="AI60" s="122"/>
      <c r="AJ60" s="123"/>
      <c r="AK60" s="122"/>
      <c r="AL60" s="124"/>
      <c r="AM60" s="104"/>
      <c r="AN60" s="105"/>
      <c r="AO60" s="105"/>
      <c r="AP60" s="105"/>
      <c r="AQ60" s="105"/>
      <c r="AR60" s="105"/>
      <c r="AS60" s="105"/>
      <c r="AT60" s="105"/>
      <c r="AU60" s="105"/>
      <c r="AV60" s="105"/>
      <c r="AW60" s="106"/>
      <c r="AX60" s="105"/>
      <c r="AY60" s="105"/>
      <c r="AZ60" s="105"/>
      <c r="BA60" s="105"/>
      <c r="BB60" s="105"/>
      <c r="BC60" s="105"/>
      <c r="BD60" s="105"/>
      <c r="BE60" s="105"/>
      <c r="BF60" s="105"/>
      <c r="BG60" s="106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6"/>
      <c r="BW60" s="107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6"/>
      <c r="CI60" s="105"/>
      <c r="CJ60" s="105"/>
      <c r="CK60" s="105"/>
      <c r="CL60" s="105"/>
      <c r="CM60" s="105"/>
      <c r="CN60" s="105"/>
      <c r="CO60" s="105"/>
      <c r="CP60" s="105"/>
      <c r="CQ60" s="107"/>
      <c r="CR60" s="107"/>
      <c r="CS60" s="108"/>
    </row>
    <row r="61" spans="1:97" s="109" customFormat="1" ht="16.5" customHeight="1">
      <c r="A61"/>
      <c r="B61" s="90"/>
      <c r="C61" s="91"/>
      <c r="D61" s="92"/>
      <c r="E61" s="92"/>
      <c r="F61" s="92"/>
      <c r="G61" s="92"/>
      <c r="H61" s="92"/>
      <c r="I61" s="92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7"/>
      <c r="AD61" s="98"/>
      <c r="AE61" s="99"/>
      <c r="AF61" s="99"/>
      <c r="AG61" s="100"/>
      <c r="AH61" s="100"/>
      <c r="AI61" s="101"/>
      <c r="AJ61" s="102"/>
      <c r="AK61" s="101"/>
      <c r="AL61" s="103"/>
      <c r="AM61" s="104"/>
      <c r="AN61" s="105"/>
      <c r="AO61" s="105"/>
      <c r="AP61" s="105"/>
      <c r="AQ61" s="105"/>
      <c r="AR61" s="105"/>
      <c r="AS61" s="105"/>
      <c r="AT61" s="105"/>
      <c r="AU61" s="105"/>
      <c r="AV61" s="105"/>
      <c r="AW61" s="106"/>
      <c r="AX61" s="105"/>
      <c r="AY61" s="105"/>
      <c r="AZ61" s="105"/>
      <c r="BA61" s="105"/>
      <c r="BB61" s="105"/>
      <c r="BC61" s="105"/>
      <c r="BD61" s="105"/>
      <c r="BE61" s="105"/>
      <c r="BF61" s="105"/>
      <c r="BG61" s="106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/>
      <c r="BV61" s="106"/>
      <c r="BW61" s="107"/>
      <c r="BX61" s="105"/>
      <c r="BY61" s="105"/>
      <c r="BZ61" s="105"/>
      <c r="CA61" s="105"/>
      <c r="CB61" s="105"/>
      <c r="CC61" s="105"/>
      <c r="CD61" s="105"/>
      <c r="CE61" s="105"/>
      <c r="CF61" s="105"/>
      <c r="CG61" s="105"/>
      <c r="CH61" s="106"/>
      <c r="CI61" s="105"/>
      <c r="CJ61" s="105"/>
      <c r="CK61" s="105"/>
      <c r="CL61" s="105"/>
      <c r="CM61" s="105"/>
      <c r="CN61" s="105"/>
      <c r="CO61" s="105"/>
      <c r="CP61" s="105"/>
      <c r="CQ61" s="107"/>
      <c r="CR61" s="107"/>
      <c r="CS61" s="108"/>
    </row>
    <row r="62" spans="1:97" s="109" customFormat="1" ht="16.5" customHeight="1">
      <c r="A62"/>
      <c r="B62" s="110"/>
      <c r="C62" s="111"/>
      <c r="D62" s="112"/>
      <c r="E62" s="112"/>
      <c r="F62" s="112"/>
      <c r="G62" s="112"/>
      <c r="H62" s="112"/>
      <c r="I62" s="112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7"/>
      <c r="AD62" s="118"/>
      <c r="AE62" s="120"/>
      <c r="AF62" s="120"/>
      <c r="AG62" s="121"/>
      <c r="AH62" s="121"/>
      <c r="AI62" s="122"/>
      <c r="AJ62" s="123"/>
      <c r="AK62" s="122"/>
      <c r="AL62" s="124"/>
      <c r="AM62" s="104"/>
      <c r="AN62" s="105"/>
      <c r="AO62" s="105"/>
      <c r="AP62" s="105"/>
      <c r="AQ62" s="105"/>
      <c r="AR62" s="105"/>
      <c r="AS62" s="105"/>
      <c r="AT62" s="105"/>
      <c r="AU62" s="105"/>
      <c r="AV62" s="105"/>
      <c r="AW62" s="106"/>
      <c r="AX62" s="105"/>
      <c r="AY62" s="105"/>
      <c r="AZ62" s="105"/>
      <c r="BA62" s="105"/>
      <c r="BB62" s="105"/>
      <c r="BC62" s="105"/>
      <c r="BD62" s="105"/>
      <c r="BE62" s="105"/>
      <c r="BF62" s="105"/>
      <c r="BG62" s="106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6"/>
      <c r="BW62" s="107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6"/>
      <c r="CI62" s="105"/>
      <c r="CJ62" s="105"/>
      <c r="CK62" s="105"/>
      <c r="CL62" s="105"/>
      <c r="CM62" s="105"/>
      <c r="CN62" s="105"/>
      <c r="CO62" s="105"/>
      <c r="CP62" s="105"/>
      <c r="CQ62" s="107"/>
      <c r="CR62" s="107"/>
      <c r="CS62" s="108"/>
    </row>
    <row r="63" spans="1:97" s="109" customFormat="1" ht="16.5" customHeight="1">
      <c r="A63"/>
      <c r="B63" s="90"/>
      <c r="C63" s="91"/>
      <c r="D63" s="92"/>
      <c r="E63" s="92"/>
      <c r="F63" s="92"/>
      <c r="G63" s="92"/>
      <c r="H63" s="92"/>
      <c r="I63" s="92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7"/>
      <c r="AD63" s="98"/>
      <c r="AE63" s="99"/>
      <c r="AF63" s="99"/>
      <c r="AG63" s="100"/>
      <c r="AH63" s="100"/>
      <c r="AI63" s="101"/>
      <c r="AJ63" s="102"/>
      <c r="AK63" s="101"/>
      <c r="AL63" s="103"/>
      <c r="AM63" s="104"/>
      <c r="AN63" s="105"/>
      <c r="AO63" s="105"/>
      <c r="AP63" s="105"/>
      <c r="AQ63" s="105"/>
      <c r="AR63" s="105"/>
      <c r="AS63" s="105"/>
      <c r="AT63" s="105"/>
      <c r="AU63" s="105"/>
      <c r="AV63" s="105"/>
      <c r="AW63" s="106"/>
      <c r="AX63" s="105"/>
      <c r="AY63" s="105"/>
      <c r="AZ63" s="105"/>
      <c r="BA63" s="105"/>
      <c r="BB63" s="105"/>
      <c r="BC63" s="105"/>
      <c r="BD63" s="105"/>
      <c r="BE63" s="105"/>
      <c r="BF63" s="105"/>
      <c r="BG63" s="106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  <c r="BU63" s="105"/>
      <c r="BV63" s="106"/>
      <c r="BW63" s="107"/>
      <c r="BX63" s="105"/>
      <c r="BY63" s="105"/>
      <c r="BZ63" s="105"/>
      <c r="CA63" s="105"/>
      <c r="CB63" s="105"/>
      <c r="CC63" s="105"/>
      <c r="CD63" s="105"/>
      <c r="CE63" s="105"/>
      <c r="CF63" s="105"/>
      <c r="CG63" s="105"/>
      <c r="CH63" s="106"/>
      <c r="CI63" s="105"/>
      <c r="CJ63" s="105"/>
      <c r="CK63" s="105"/>
      <c r="CL63" s="105"/>
      <c r="CM63" s="105"/>
      <c r="CN63" s="105"/>
      <c r="CO63" s="105"/>
      <c r="CP63" s="105"/>
      <c r="CQ63" s="107"/>
      <c r="CR63" s="107"/>
      <c r="CS63" s="108"/>
    </row>
    <row r="64" spans="1:97" s="109" customFormat="1" ht="16.5" customHeight="1">
      <c r="A64"/>
      <c r="B64" s="110"/>
      <c r="C64" s="111"/>
      <c r="D64" s="112"/>
      <c r="E64" s="112"/>
      <c r="F64" s="112"/>
      <c r="G64" s="112"/>
      <c r="H64" s="112"/>
      <c r="I64" s="112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7"/>
      <c r="AD64" s="118"/>
      <c r="AE64" s="120"/>
      <c r="AF64" s="120"/>
      <c r="AG64" s="121"/>
      <c r="AH64" s="121"/>
      <c r="AI64" s="122"/>
      <c r="AJ64" s="123"/>
      <c r="AK64" s="122"/>
      <c r="AL64" s="124"/>
      <c r="AM64" s="104"/>
      <c r="AN64" s="105"/>
      <c r="AO64" s="105"/>
      <c r="AP64" s="105"/>
      <c r="AQ64" s="105"/>
      <c r="AR64" s="105"/>
      <c r="AS64" s="105"/>
      <c r="AT64" s="105"/>
      <c r="AU64" s="105"/>
      <c r="AV64" s="105"/>
      <c r="AW64" s="106"/>
      <c r="AX64" s="105"/>
      <c r="AY64" s="105"/>
      <c r="AZ64" s="105"/>
      <c r="BA64" s="105"/>
      <c r="BB64" s="105"/>
      <c r="BC64" s="105"/>
      <c r="BD64" s="105"/>
      <c r="BE64" s="105"/>
      <c r="BF64" s="105"/>
      <c r="BG64" s="106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6"/>
      <c r="BW64" s="107"/>
      <c r="BX64" s="105"/>
      <c r="BY64" s="105"/>
      <c r="BZ64" s="105"/>
      <c r="CA64" s="105"/>
      <c r="CB64" s="105"/>
      <c r="CC64" s="105"/>
      <c r="CD64" s="105"/>
      <c r="CE64" s="105"/>
      <c r="CF64" s="105"/>
      <c r="CG64" s="105"/>
      <c r="CH64" s="106"/>
      <c r="CI64" s="105"/>
      <c r="CJ64" s="105"/>
      <c r="CK64" s="105"/>
      <c r="CL64" s="105"/>
      <c r="CM64" s="105"/>
      <c r="CN64" s="105"/>
      <c r="CO64" s="105"/>
      <c r="CP64" s="105"/>
      <c r="CQ64" s="107"/>
      <c r="CR64" s="107"/>
      <c r="CS64" s="108"/>
    </row>
    <row r="65" spans="1:97" s="109" customFormat="1" ht="16.5" customHeight="1">
      <c r="A65"/>
      <c r="B65" s="110"/>
      <c r="C65" s="91"/>
      <c r="D65" s="92"/>
      <c r="E65" s="92"/>
      <c r="F65" s="92"/>
      <c r="G65" s="92"/>
      <c r="H65" s="92"/>
      <c r="I65" s="92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7"/>
      <c r="AD65" s="98"/>
      <c r="AE65" s="99"/>
      <c r="AF65" s="99"/>
      <c r="AG65" s="100"/>
      <c r="AH65" s="100"/>
      <c r="AI65" s="101"/>
      <c r="AJ65" s="102"/>
      <c r="AK65" s="101"/>
      <c r="AL65" s="103"/>
      <c r="AM65" s="104"/>
      <c r="AN65" s="105"/>
      <c r="AO65" s="105"/>
      <c r="AP65" s="105"/>
      <c r="AQ65" s="105"/>
      <c r="AR65" s="105"/>
      <c r="AS65" s="105"/>
      <c r="AT65" s="105"/>
      <c r="AU65" s="105"/>
      <c r="AV65" s="105"/>
      <c r="AW65" s="106"/>
      <c r="AX65" s="105"/>
      <c r="AY65" s="105"/>
      <c r="AZ65" s="105"/>
      <c r="BA65" s="105"/>
      <c r="BB65" s="105"/>
      <c r="BC65" s="105"/>
      <c r="BD65" s="105"/>
      <c r="BE65" s="105"/>
      <c r="BF65" s="105"/>
      <c r="BG65" s="106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6"/>
      <c r="BW65" s="107"/>
      <c r="BX65" s="105"/>
      <c r="BY65" s="105"/>
      <c r="BZ65" s="105"/>
      <c r="CA65" s="105"/>
      <c r="CB65" s="105"/>
      <c r="CC65" s="105"/>
      <c r="CD65" s="105"/>
      <c r="CE65" s="105"/>
      <c r="CF65" s="105"/>
      <c r="CG65" s="105"/>
      <c r="CH65" s="106"/>
      <c r="CI65" s="105"/>
      <c r="CJ65" s="105"/>
      <c r="CK65" s="105"/>
      <c r="CL65" s="105"/>
      <c r="CM65" s="105"/>
      <c r="CN65" s="105"/>
      <c r="CO65" s="105"/>
      <c r="CP65" s="105"/>
      <c r="CQ65" s="107"/>
      <c r="CR65" s="107"/>
      <c r="CS65" s="108"/>
    </row>
    <row r="66" spans="10:34" ht="12.75"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2"/>
      <c r="AD66" s="183"/>
      <c r="AE66" s="181"/>
      <c r="AF66" s="181"/>
      <c r="AG66" s="181"/>
      <c r="AH66" s="181"/>
    </row>
    <row r="67" spans="1:83" ht="12.75">
      <c r="A67" s="184"/>
      <c r="C67" s="184"/>
      <c r="D67" s="185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7"/>
      <c r="AF67" s="188"/>
      <c r="AG67" s="188"/>
      <c r="AH67" s="188"/>
      <c r="AN67" s="189"/>
      <c r="AO67" s="189"/>
      <c r="AQ67" s="189"/>
      <c r="AR67" s="189"/>
      <c r="AT67" s="190"/>
      <c r="AU67" s="190"/>
      <c r="AV67" s="190"/>
      <c r="AW67" s="190"/>
      <c r="AX67" s="190"/>
      <c r="AY67" s="190"/>
      <c r="AZ67" s="190"/>
      <c r="BA67" s="190"/>
      <c r="BB67" s="190"/>
      <c r="BC67" s="190"/>
      <c r="BD67" s="190"/>
      <c r="BE67" s="190"/>
      <c r="BF67" s="190"/>
      <c r="BG67" s="190"/>
      <c r="BH67" s="190"/>
      <c r="BI67" s="190"/>
      <c r="BJ67" s="190"/>
      <c r="BK67" s="190"/>
      <c r="BL67" s="190"/>
      <c r="BM67" s="190"/>
      <c r="BN67" s="190"/>
      <c r="BO67" s="190"/>
      <c r="BP67" s="190"/>
      <c r="BQ67" s="190"/>
      <c r="BS67" s="190"/>
      <c r="BT67" s="190"/>
      <c r="BU67" s="190"/>
      <c r="BV67" s="190"/>
      <c r="BX67" s="190"/>
      <c r="BY67" s="190"/>
      <c r="BZ67" s="190"/>
      <c r="CA67" s="190"/>
      <c r="CB67" s="190"/>
      <c r="CC67" s="190"/>
      <c r="CD67" s="190"/>
      <c r="CE67" s="190"/>
    </row>
    <row r="68" spans="3:83" ht="12.75">
      <c r="C68" s="184"/>
      <c r="AE68" s="191"/>
      <c r="AN68" s="189"/>
      <c r="AO68" s="189"/>
      <c r="AP68" s="192"/>
      <c r="AQ68" s="189"/>
      <c r="AR68" s="189"/>
      <c r="AS68" s="192"/>
      <c r="AT68" s="192"/>
      <c r="AU68" s="192"/>
      <c r="AV68" s="192"/>
      <c r="AW68" s="193"/>
      <c r="AX68" s="193"/>
      <c r="AY68" s="193"/>
      <c r="AZ68" s="193"/>
      <c r="BA68" s="192"/>
      <c r="BB68" s="192"/>
      <c r="BC68" s="192"/>
      <c r="BD68" s="192"/>
      <c r="BE68" s="192"/>
      <c r="BF68" s="192"/>
      <c r="BG68" s="193"/>
      <c r="BH68" s="192"/>
      <c r="BI68" s="192"/>
      <c r="BJ68" s="192"/>
      <c r="BK68" s="192"/>
      <c r="BL68" s="193"/>
      <c r="BM68" s="193"/>
      <c r="BN68" s="193"/>
      <c r="BO68" s="193"/>
      <c r="BP68" s="193"/>
      <c r="BQ68" s="192"/>
      <c r="BR68" s="192"/>
      <c r="BS68" s="192"/>
      <c r="BT68" s="192"/>
      <c r="BU68" s="193"/>
      <c r="BV68" s="193"/>
      <c r="BW68" s="192"/>
      <c r="BX68" s="193"/>
      <c r="BY68" s="193"/>
      <c r="BZ68" s="193"/>
      <c r="CA68" s="193"/>
      <c r="CB68" s="193"/>
      <c r="CC68" s="193"/>
      <c r="CD68" s="193"/>
      <c r="CE68" s="193"/>
    </row>
    <row r="69" spans="29:31" ht="12.75">
      <c r="AC69" s="194"/>
      <c r="AD69" s="194"/>
      <c r="AE69" s="194"/>
    </row>
    <row r="70" ht="12.75">
      <c r="AD70"/>
    </row>
    <row r="71" spans="29:31" ht="12.75">
      <c r="AC71" s="194"/>
      <c r="AD71" s="194"/>
      <c r="AE71" s="194"/>
    </row>
  </sheetData>
  <sheetProtection selectLockedCells="1" selectUnlockedCells="1"/>
  <mergeCells count="41">
    <mergeCell ref="B1:E1"/>
    <mergeCell ref="N1:N3"/>
    <mergeCell ref="O1:O3"/>
    <mergeCell ref="P1:P3"/>
    <mergeCell ref="Q1:Q3"/>
    <mergeCell ref="R1:R3"/>
    <mergeCell ref="S1:S3"/>
    <mergeCell ref="T1:T3"/>
    <mergeCell ref="U1:U3"/>
    <mergeCell ref="V1:V3"/>
    <mergeCell ref="W1:W3"/>
    <mergeCell ref="X1:X3"/>
    <mergeCell ref="Y1:Y3"/>
    <mergeCell ref="Z1:Z3"/>
    <mergeCell ref="AA1:A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  <mergeCell ref="AC39:AE39"/>
    <mergeCell ref="AC41:AE41"/>
  </mergeCells>
  <conditionalFormatting sqref="AF5:AH6 AF39:AH65 AL5:AL6 AL39:AL65">
    <cfRule type="cellIs" priority="1" dxfId="2" operator="lessThanOrEqual" stopIfTrue="1">
      <formula>5.9</formula>
    </cfRule>
  </conditionalFormatting>
  <conditionalFormatting sqref="AD5:AD6 AD40 AD42:AD65">
    <cfRule type="cellIs" priority="2" dxfId="3" operator="between" stopIfTrue="1">
      <formula>25</formula>
      <formula>49</formula>
    </cfRule>
    <cfRule type="cellIs" priority="3" dxfId="2" operator="greaterThanOrEqual" stopIfTrue="1">
      <formula>50</formula>
    </cfRule>
    <cfRule type="cellIs" priority="4" dxfId="4" operator="between" stopIfTrue="1">
      <formula>16</formula>
      <formula>24</formula>
    </cfRule>
  </conditionalFormatting>
  <conditionalFormatting sqref="AI5:AI6 AI39:AI65 AK5:AK6 AK39:AK65">
    <cfRule type="cellIs" priority="5" dxfId="2" operator="equal" stopIfTrue="1">
      <formula>"RF"</formula>
    </cfRule>
    <cfRule type="cellIs" priority="6" dxfId="5" operator="equal" stopIfTrue="1">
      <formula>"EE"</formula>
    </cfRule>
    <cfRule type="cellIs" priority="7" dxfId="6" operator="equal" stopIfTrue="1">
      <formula>"A"</formula>
    </cfRule>
  </conditionalFormatting>
  <conditionalFormatting sqref="AN5:AV6 AN39:AN41 AN43:AV65 AO39:AV39 AO41:AV41 AX5:AZ6 AX39:BA39 AX41:BA41 AX43:AZ65 BA5 BA43 BA45 BA47 BA49 BA51 BA53 BA55 BA57 BA59 BA61 BA63 BA65 BC5:BF6 BC39:BF39 BC41:BF41 BC43:BC59 BC61 BC63 BC65 BD43:BF65 BH5:BJ6 BH39:BR39 BH41:BR41 BH43:BJ65 BK5:BR5 BK43:BR43 BK45:BR45 BK47:BR47 BK49:BR49 BK51:BR51 BK53:BR53 BK55:BR55 BK57:BR57 BK59:BR59 BK61:BR61 BK63:BR63 BK65:BR65 BT5:BU5 BT39:BU39 BT41:BU41 BT43:BT49 BT51:BU51 BT53:BU53 BT55:BU55 BT57:BU57 BT59 BT61 BT63 BT65 BU43 BU45 BU47 BU49 BX5 BX39 BX41 BX43 BX45 BX47 BX49 BX51 BX53 BX55 BX57">
    <cfRule type="cellIs" priority="8" dxfId="7" operator="equal" stopIfTrue="1">
      <formula>2</formula>
    </cfRule>
  </conditionalFormatting>
  <conditionalFormatting sqref="BA6 BA44 BA46 BA48 BA50 BA52 BA54 BA56 BA58 BA60 BA62 BA64 BC60 BC62 BC64 BK6:BR6 BK44:BR44 BK46:BR46 BK48:BR48 BK50:BR50 BK52:BR52 BK54:BR54 BK56:BR56 BK58:BR58 BK60:BR60 BK62:BR62 BK64:BR64 BT6:BU6 BT50:BU50 BT52:BU52 BT54:BU54 BT56:BU56 BT58 BT60 BT62 BT64 BU44 BU46 BU48 BU58:BU65 BX6 BX40 BX42 BX44 BX46 BX48 BX50 BX52 BX54 BX56 BX58:BX65 CC5:CR6 CC39:CR65">
    <cfRule type="cellIs" priority="9" dxfId="7" operator="equal" stopIfTrue="1">
      <formula>2</formula>
    </cfRule>
  </conditionalFormatting>
  <conditionalFormatting sqref="AE5:AE6 AE42:AE65">
    <cfRule type="cellIs" priority="10" dxfId="2" operator="lessThanOrEqual" stopIfTrue="1">
      <formula>5.9</formula>
    </cfRule>
  </conditionalFormatting>
  <conditionalFormatting sqref="AC5:AC6 AC39:AC56 AC58:AC65 AD39:AE39 AD41:AE41">
    <cfRule type="cellIs" priority="11" dxfId="8" operator="greaterThanOrEqual" stopIfTrue="1">
      <formula>18</formula>
    </cfRule>
  </conditionalFormatting>
  <conditionalFormatting sqref="AF7:AH38 AL7:AL38">
    <cfRule type="cellIs" priority="12" dxfId="2" operator="lessThanOrEqual" stopIfTrue="1">
      <formula>5.9</formula>
    </cfRule>
  </conditionalFormatting>
  <conditionalFormatting sqref="AD7:AD38">
    <cfRule type="cellIs" priority="13" dxfId="3" operator="between" stopIfTrue="1">
      <formula>25</formula>
      <formula>49</formula>
    </cfRule>
    <cfRule type="cellIs" priority="14" dxfId="2" operator="greaterThanOrEqual" stopIfTrue="1">
      <formula>50</formula>
    </cfRule>
    <cfRule type="cellIs" priority="15" dxfId="4" operator="between" stopIfTrue="1">
      <formula>16</formula>
      <formula>24</formula>
    </cfRule>
  </conditionalFormatting>
  <conditionalFormatting sqref="AI7:AI38 AK7:AK38">
    <cfRule type="cellIs" priority="16" dxfId="2" operator="equal" stopIfTrue="1">
      <formula>"RF"</formula>
    </cfRule>
    <cfRule type="cellIs" priority="17" dxfId="5" operator="equal" stopIfTrue="1">
      <formula>"EE"</formula>
    </cfRule>
    <cfRule type="cellIs" priority="18" dxfId="6" operator="equal" stopIfTrue="1">
      <formula>"A"</formula>
    </cfRule>
  </conditionalFormatting>
  <conditionalFormatting sqref="AN7:AV38 AX7:AZ38 BA7 BA9 BA11 BA13 BA15 BA17 BA19 BA21 BA23 BA25 BA27 BA29 BA31 BA33 BA35 BA37 BC7:BF38 BH7:BJ38 BK7:BR7 BK9:BR9 BK11:BR11 BK13:BR13 BK15:BR15 BK17:BR17 BK19:BR19 BK21:BR21 BK23:BR23 BK25:BR25 BK27:BR27 BK29:BR29 BK31:BR31 BK33:BR33 BK35:BR35 BK37:BR37 BT7:BU7 BT9:BU9 BT11:BU11 BT13:BU13 BT15:BU15 BT17:BU17 BT19:BU19 BT21:BU21 BT23:BU23 BT25:BU25 BT27:BU27 BT29:BU29 BT31:BU31 BT33:BU33 BT35:BU35 BT37:BU37 BX7 BX9 BX11 BX13 BX15 BX17 BX19 BX21 BX23 BX25 BX27 BX29 BX31 BX33 BX35 BX37">
    <cfRule type="cellIs" priority="19" dxfId="7" operator="equal" stopIfTrue="1">
      <formula>2</formula>
    </cfRule>
  </conditionalFormatting>
  <conditionalFormatting sqref="BA8 BA10 BA12 BA14 BA16 BA18 BA20 BA22 BA24 BA26 BA28 BA30 BA32 BA34 BA36 BA38 BK8:BR8 BK10:BR10 BK12:BR12 BK14:BR14 BK16:BR16 BK18:BR18 BK20:BR20 BK22:BR22 BK24:BR24 BK26:BR26 BK28:BR28 BK30:BR30 BK32:BR32 BK34:BR34 BK36:BR36 BK38:BR38 BT8:BU8 BT10:BU10 BT12:BU12 BT14:BU14 BT16:BU16 BT18:BU18 BT20:BU20 BT22:BU22 BT24:BU24 BT26:BU26 BT28:BU28 BT30:BU30 BT32:BU32 BT34:BU34 BT36:BU36 BT38:BU38 BX8 BX10 BX12 BX14 BX16 BX18 BX20 BX22 BX24 BX26 BX28 BX30 BX32 BX34 BX36 BX38 CC7:CR38">
    <cfRule type="cellIs" priority="20" dxfId="7" operator="equal" stopIfTrue="1">
      <formula>2</formula>
    </cfRule>
  </conditionalFormatting>
  <conditionalFormatting sqref="AE7:AE38">
    <cfRule type="cellIs" priority="21" dxfId="2" operator="lessThanOrEqual" stopIfTrue="1">
      <formula>5.9</formula>
    </cfRule>
  </conditionalFormatting>
  <conditionalFormatting sqref="AC7:AC38">
    <cfRule type="cellIs" priority="22" dxfId="8" operator="greaterThanOrEqual" stopIfTrue="1">
      <formula>18</formula>
    </cfRule>
  </conditionalFormatting>
  <conditionalFormatting sqref="AW5 AW39 AW41 AW43:AW65">
    <cfRule type="cellIs" priority="23" dxfId="7" operator="equal" stopIfTrue="1">
      <formula>2</formula>
    </cfRule>
  </conditionalFormatting>
  <conditionalFormatting sqref="BS5 BS39 BS41 BS43:BS49 BS51 BS53 BS55 BS57 BS59 BS61 BS63 BS65">
    <cfRule type="cellIs" priority="24" dxfId="7" operator="equal" stopIfTrue="1">
      <formula>2</formula>
    </cfRule>
  </conditionalFormatting>
  <conditionalFormatting sqref="BG5:BG6 BG39 BG41 BG43:BG65">
    <cfRule type="cellIs" priority="25" dxfId="7" operator="equal" stopIfTrue="1">
      <formula>2</formula>
    </cfRule>
  </conditionalFormatting>
  <conditionalFormatting sqref="BG7:BG38">
    <cfRule type="cellIs" priority="26" dxfId="7" operator="equal" stopIfTrue="1">
      <formula>2</formula>
    </cfRule>
  </conditionalFormatting>
  <conditionalFormatting sqref="BB5:BB6 BB39 BB41 BB43:BB65">
    <cfRule type="cellIs" priority="27" dxfId="7" operator="equal" stopIfTrue="1">
      <formula>2</formula>
    </cfRule>
  </conditionalFormatting>
  <conditionalFormatting sqref="BB7:BB38">
    <cfRule type="cellIs" priority="28" dxfId="7" operator="equal" stopIfTrue="1">
      <formula>2</formula>
    </cfRule>
  </conditionalFormatting>
  <conditionalFormatting sqref="BV5:BV6 BV40 BV43:BV65">
    <cfRule type="cellIs" priority="29" dxfId="7" operator="equal" stopIfTrue="1">
      <formula>2</formula>
    </cfRule>
  </conditionalFormatting>
  <conditionalFormatting sqref="BV7:BV38">
    <cfRule type="cellIs" priority="30" dxfId="7" operator="equal" stopIfTrue="1">
      <formula>2</formula>
    </cfRule>
  </conditionalFormatting>
  <conditionalFormatting sqref="BS6 BS50 BS52 BS54 BS56 BS58 BS60 BS62 BS64">
    <cfRule type="cellIs" priority="31" dxfId="7" operator="equal" stopIfTrue="1">
      <formula>2</formula>
    </cfRule>
  </conditionalFormatting>
  <conditionalFormatting sqref="BS7 BS9 BS11 BS13 BS15 BS17 BS19 BS21 BS23 BS25 BS27 BS29 BS31 BS33 BS35 BS37">
    <cfRule type="cellIs" priority="32" dxfId="7" operator="equal" stopIfTrue="1">
      <formula>2</formula>
    </cfRule>
  </conditionalFormatting>
  <conditionalFormatting sqref="BS8 BS10 BS12 BS14 BS16 BS18 BS20 BS22 BS24 BS26 BS28 BS30 BS32 BS34 BS36 BS38">
    <cfRule type="cellIs" priority="33" dxfId="7" operator="equal" stopIfTrue="1">
      <formula>2</formula>
    </cfRule>
  </conditionalFormatting>
  <conditionalFormatting sqref="BW5:BW6 BW40 BW43:BW65">
    <cfRule type="cellIs" priority="34" dxfId="7" operator="equal" stopIfTrue="1">
      <formula>2</formula>
    </cfRule>
  </conditionalFormatting>
  <conditionalFormatting sqref="BW7:BW38">
    <cfRule type="cellIs" priority="35" dxfId="7" operator="equal" stopIfTrue="1">
      <formula>2</formula>
    </cfRule>
  </conditionalFormatting>
  <conditionalFormatting sqref="CA5:CB5 CA39:CB39 CA41:CB41 CA43:CB43 CA45:CB45 CA47:CB47 CA49:CB49 CA51:CB51 CA53:CB53 CA55:CB55 CA57:CB57">
    <cfRule type="cellIs" priority="36" dxfId="7" operator="equal" stopIfTrue="1">
      <formula>2</formula>
    </cfRule>
  </conditionalFormatting>
  <conditionalFormatting sqref="CA6:CB6 CA40:CB40 CA42:CB42 CA44:CB44 CA46:CB46 CA48:CB48 CA50:CB50 CA52:CB52 CA54:CB54 CA56:CB56 CA58:CB65">
    <cfRule type="cellIs" priority="37" dxfId="7" operator="equal" stopIfTrue="1">
      <formula>2</formula>
    </cfRule>
  </conditionalFormatting>
  <conditionalFormatting sqref="CA7:CB7 CA9:CB9 CA11:CB11 CA13:CB13 CA15:CB15 CA17:CB17 CA19:CB19 CA21:CB21 CA23:CB23 CA25:CB25 CA27:CB27 CA29:CB29 CA31:CB31 CA33:CB33 CA35:CB35 CA37:CB37">
    <cfRule type="cellIs" priority="38" dxfId="7" operator="equal" stopIfTrue="1">
      <formula>2</formula>
    </cfRule>
  </conditionalFormatting>
  <conditionalFormatting sqref="CA8:CB8 CA10:CB10 CA12:CB12 CA14:CB14 CA16:CB16 CA18:CB18 CA20:CB20 CA22:CB22 CA24:CB24 CA26:CB26 CA28:CB28 CA30:CB30 CA32:CB32 CA34:CB34 CA36:CB36 CA38:CB38">
    <cfRule type="cellIs" priority="39" dxfId="7" operator="equal" stopIfTrue="1">
      <formula>2</formula>
    </cfRule>
  </conditionalFormatting>
  <conditionalFormatting sqref="BY5 BY39 BY41 BY43 BY45 BY47 BY49 BY51 BY53 BY55 BY57">
    <cfRule type="cellIs" priority="40" dxfId="7" operator="equal" stopIfTrue="1">
      <formula>2</formula>
    </cfRule>
  </conditionalFormatting>
  <conditionalFormatting sqref="BY6 BY40 BY42 BY44 BY46 BY48 BY50 BY52 BY54 BY56 BY58:BY65">
    <cfRule type="cellIs" priority="41" dxfId="7" operator="equal" stopIfTrue="1">
      <formula>2</formula>
    </cfRule>
  </conditionalFormatting>
  <conditionalFormatting sqref="BY7 BY9 BY11 BY13 BY15 BY17 BY19 BY21 BY23 BY25 BY27 BY29 BY31 BY33 BY35 BY37">
    <cfRule type="cellIs" priority="42" dxfId="7" operator="equal" stopIfTrue="1">
      <formula>2</formula>
    </cfRule>
  </conditionalFormatting>
  <conditionalFormatting sqref="BY8 BY10 BY12 BY14 BY16 BY18 BY20 BY22 BY24 BY26 BY28 BY30 BY32 BY34 BY36 BY38">
    <cfRule type="cellIs" priority="43" dxfId="7" operator="equal" stopIfTrue="1">
      <formula>2</formula>
    </cfRule>
  </conditionalFormatting>
  <conditionalFormatting sqref="BZ5 BZ39 BZ41 BZ43 BZ45 BZ47 BZ49 BZ51 BZ53 BZ55 BZ57">
    <cfRule type="cellIs" priority="44" dxfId="7" operator="equal" stopIfTrue="1">
      <formula>2</formula>
    </cfRule>
  </conditionalFormatting>
  <conditionalFormatting sqref="BZ6 BZ40 BZ42 BZ44 BZ46 BZ48 BZ50 BZ52 BZ54 BZ56 BZ58:BZ65">
    <cfRule type="cellIs" priority="45" dxfId="7" operator="equal" stopIfTrue="1">
      <formula>2</formula>
    </cfRule>
  </conditionalFormatting>
  <conditionalFormatting sqref="BZ7 BZ9 BZ11 BZ13 BZ15 BZ17 BZ19 BZ21 BZ23 BZ25 BZ27 BZ29 BZ31 BZ33 BZ35 BZ37">
    <cfRule type="cellIs" priority="46" dxfId="7" operator="equal" stopIfTrue="1">
      <formula>2</formula>
    </cfRule>
  </conditionalFormatting>
  <conditionalFormatting sqref="BZ8 BZ10 BZ12 BZ14 BZ16 BZ18 BZ20 BZ22 BZ24 BZ26 BZ28 BZ30 BZ32 BZ34 BZ36 BZ38">
    <cfRule type="cellIs" priority="47" dxfId="7" operator="equal" stopIfTrue="1">
      <formula>2</formula>
    </cfRule>
  </conditionalFormatting>
  <conditionalFormatting sqref="BW42">
    <cfRule type="cellIs" priority="48" dxfId="7" operator="equal" stopIfTrue="1">
      <formula>2</formula>
    </cfRule>
  </conditionalFormatting>
  <conditionalFormatting sqref="AO40:BT40">
    <cfRule type="cellIs" priority="49" dxfId="7" operator="equal" stopIfTrue="1">
      <formula>2</formula>
    </cfRule>
  </conditionalFormatting>
  <conditionalFormatting sqref="BV39 BV41">
    <cfRule type="cellIs" priority="50" dxfId="7" operator="equal" stopIfTrue="1">
      <formula>2</formula>
    </cfRule>
  </conditionalFormatting>
  <conditionalFormatting sqref="BW39 BW41">
    <cfRule type="cellIs" priority="51" dxfId="7" operator="equal" stopIfTrue="1">
      <formula>2</formula>
    </cfRule>
  </conditionalFormatting>
  <conditionalFormatting sqref="AW6:AW38">
    <cfRule type="cellIs" priority="52" dxfId="7" operator="equal" stopIfTrue="1">
      <formula>2</formula>
    </cfRule>
  </conditionalFormatting>
  <conditionalFormatting sqref="AN42:AV42 AX42:BA42 BC42:BF42 BH42:BR42 BT42:BU42">
    <cfRule type="cellIs" priority="53" dxfId="7" operator="equal" stopIfTrue="1">
      <formula>2</formula>
    </cfRule>
  </conditionalFormatting>
  <conditionalFormatting sqref="AW42">
    <cfRule type="cellIs" priority="54" dxfId="7" operator="equal" stopIfTrue="1">
      <formula>2</formula>
    </cfRule>
  </conditionalFormatting>
  <conditionalFormatting sqref="BG42">
    <cfRule type="cellIs" priority="55" dxfId="7" operator="equal" stopIfTrue="1">
      <formula>2</formula>
    </cfRule>
  </conditionalFormatting>
  <conditionalFormatting sqref="BB42">
    <cfRule type="cellIs" priority="56" dxfId="7" operator="equal" stopIfTrue="1">
      <formula>2</formula>
    </cfRule>
  </conditionalFormatting>
  <conditionalFormatting sqref="BS42">
    <cfRule type="cellIs" priority="57" dxfId="7" operator="equal" stopIfTrue="1">
      <formula>2</formula>
    </cfRule>
  </conditionalFormatting>
  <conditionalFormatting sqref="BV42">
    <cfRule type="cellIs" priority="58" dxfId="7" operator="equal" stopIfTrue="1">
      <formula>2</formula>
    </cfRule>
  </conditionalFormatting>
  <conditionalFormatting sqref="BU40">
    <cfRule type="cellIs" priority="59" dxfId="7" operator="equal" stopIfTrue="1">
      <formula>2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Z70"/>
  <sheetViews>
    <sheetView zoomScale="105" zoomScaleNormal="105" workbookViewId="0" topLeftCell="A1">
      <pane ySplit="3135" topLeftCell="A1" activePane="bottomLeft" state="split"/>
      <selection pane="topLeft" activeCell="A1" sqref="A1"/>
      <selection pane="bottomLeft" activeCell="J2" activeCellId="1" sqref="K5:K52 J2"/>
    </sheetView>
  </sheetViews>
  <sheetFormatPr defaultColWidth="12.57421875" defaultRowHeight="15"/>
  <cols>
    <col min="1" max="1" width="11.57421875" style="0" customWidth="1"/>
    <col min="2" max="2" width="3.8515625" style="0" customWidth="1"/>
    <col min="3" max="3" width="10.00390625" style="0" customWidth="1"/>
    <col min="4" max="4" width="36.421875" style="0" customWidth="1"/>
    <col min="5" max="7" width="0" style="0" hidden="1" customWidth="1"/>
    <col min="8" max="8" width="6.00390625" style="0" customWidth="1"/>
    <col min="9" max="9" width="5.57421875" style="0" customWidth="1"/>
    <col min="10" max="11" width="4.8515625" style="0" customWidth="1"/>
    <col min="12" max="12" width="4.00390625" style="0" customWidth="1"/>
    <col min="13" max="13" width="0" style="66" hidden="1" customWidth="1"/>
    <col min="14" max="14" width="3.8515625" style="0" customWidth="1"/>
    <col min="15" max="17" width="0" style="0" hidden="1" customWidth="1"/>
    <col min="18" max="18" width="6.140625" style="0" customWidth="1"/>
    <col min="19" max="19" width="5.57421875" style="195" customWidth="1"/>
    <col min="20" max="20" width="6.140625" style="0" customWidth="1"/>
    <col min="21" max="21" width="6.140625" style="67" customWidth="1"/>
    <col min="22" max="22" width="11.57421875" style="0" customWidth="1"/>
    <col min="23" max="78" width="4.140625" style="0" customWidth="1"/>
    <col min="79" max="246" width="11.57421875" style="0" customWidth="1"/>
    <col min="247" max="16384" width="11.57421875" style="0" customWidth="1"/>
  </cols>
  <sheetData>
    <row r="1" spans="1:78" s="79" customFormat="1" ht="12.75" hidden="1">
      <c r="A1" s="68"/>
      <c r="B1" s="69" t="s">
        <v>50</v>
      </c>
      <c r="C1" s="69"/>
      <c r="D1" s="69"/>
      <c r="E1" s="69"/>
      <c r="F1" s="69"/>
      <c r="G1" s="69"/>
      <c r="H1" s="70"/>
      <c r="I1" s="70"/>
      <c r="J1" s="70"/>
      <c r="K1" s="70"/>
      <c r="L1" s="70"/>
      <c r="M1" s="70">
        <f>Calendário!I27</f>
        <v>0</v>
      </c>
      <c r="N1" s="70" t="s">
        <v>65</v>
      </c>
      <c r="O1" s="70"/>
      <c r="P1" s="70"/>
      <c r="Q1" s="70"/>
      <c r="R1" s="70"/>
      <c r="S1" s="76"/>
      <c r="T1" s="70"/>
      <c r="U1" s="73"/>
      <c r="V1" s="70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</row>
    <row r="2" spans="1:78" s="89" customFormat="1" ht="50.25" customHeight="1">
      <c r="A2"/>
      <c r="B2" s="196" t="s">
        <v>66</v>
      </c>
      <c r="C2" s="196" t="s">
        <v>67</v>
      </c>
      <c r="D2" s="196" t="s">
        <v>68</v>
      </c>
      <c r="E2" s="197" t="s">
        <v>69</v>
      </c>
      <c r="F2" s="197" t="s">
        <v>13</v>
      </c>
      <c r="G2" s="197" t="s">
        <v>70</v>
      </c>
      <c r="H2" s="198" t="s">
        <v>234</v>
      </c>
      <c r="I2" s="198" t="s">
        <v>235</v>
      </c>
      <c r="J2" s="198" t="s">
        <v>236</v>
      </c>
      <c r="K2" s="197" t="s">
        <v>237</v>
      </c>
      <c r="L2" s="197" t="s">
        <v>78</v>
      </c>
      <c r="M2" s="197" t="s">
        <v>79</v>
      </c>
      <c r="N2" s="197" t="s">
        <v>80</v>
      </c>
      <c r="O2" s="197" t="s">
        <v>81</v>
      </c>
      <c r="P2" s="197" t="s">
        <v>82</v>
      </c>
      <c r="Q2" s="197" t="s">
        <v>83</v>
      </c>
      <c r="R2" s="197" t="s">
        <v>84</v>
      </c>
      <c r="S2" s="199" t="s">
        <v>85</v>
      </c>
      <c r="T2" s="197" t="s">
        <v>86</v>
      </c>
      <c r="U2" s="200" t="s">
        <v>87</v>
      </c>
      <c r="V2" s="197"/>
      <c r="W2" s="201" t="s">
        <v>29</v>
      </c>
      <c r="X2" s="201" t="s">
        <v>30</v>
      </c>
      <c r="Y2" s="201" t="s">
        <v>29</v>
      </c>
      <c r="Z2" s="201" t="s">
        <v>30</v>
      </c>
      <c r="AA2" s="201" t="s">
        <v>29</v>
      </c>
      <c r="AB2" s="201" t="s">
        <v>30</v>
      </c>
      <c r="AC2" s="201" t="s">
        <v>29</v>
      </c>
      <c r="AD2" s="201" t="s">
        <v>30</v>
      </c>
      <c r="AE2" s="201" t="s">
        <v>29</v>
      </c>
      <c r="AF2" s="201" t="s">
        <v>30</v>
      </c>
      <c r="AG2" s="201" t="s">
        <v>29</v>
      </c>
      <c r="AH2" s="201" t="s">
        <v>30</v>
      </c>
      <c r="AI2" s="201" t="s">
        <v>29</v>
      </c>
      <c r="AJ2" s="201" t="s">
        <v>30</v>
      </c>
      <c r="AK2" s="201" t="s">
        <v>29</v>
      </c>
      <c r="AL2" s="201" t="s">
        <v>30</v>
      </c>
      <c r="AM2" s="201" t="s">
        <v>29</v>
      </c>
      <c r="AN2" s="201" t="s">
        <v>30</v>
      </c>
      <c r="AO2" s="201" t="s">
        <v>29</v>
      </c>
      <c r="AP2" s="201" t="s">
        <v>30</v>
      </c>
      <c r="AQ2" s="201" t="s">
        <v>29</v>
      </c>
      <c r="AR2" s="201" t="s">
        <v>30</v>
      </c>
      <c r="AS2" s="201" t="s">
        <v>29</v>
      </c>
      <c r="AT2" s="201" t="s">
        <v>30</v>
      </c>
      <c r="AU2" s="201" t="s">
        <v>29</v>
      </c>
      <c r="AV2" s="201" t="s">
        <v>30</v>
      </c>
      <c r="AW2" s="201" t="s">
        <v>29</v>
      </c>
      <c r="AX2" s="201" t="s">
        <v>30</v>
      </c>
      <c r="AY2" s="201" t="s">
        <v>29</v>
      </c>
      <c r="AZ2" s="201" t="s">
        <v>30</v>
      </c>
      <c r="BA2" s="201" t="s">
        <v>29</v>
      </c>
      <c r="BB2" s="201" t="s">
        <v>30</v>
      </c>
      <c r="BC2" s="201" t="s">
        <v>29</v>
      </c>
      <c r="BD2" s="201" t="s">
        <v>30</v>
      </c>
      <c r="BE2" s="201" t="s">
        <v>29</v>
      </c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197"/>
      <c r="BQ2" s="201"/>
      <c r="BR2" s="201"/>
      <c r="BS2" s="197"/>
      <c r="BT2" s="201"/>
      <c r="BU2" s="201"/>
      <c r="BV2" s="201"/>
      <c r="BW2" s="201"/>
      <c r="BX2" s="201"/>
      <c r="BY2" s="201"/>
      <c r="BZ2" s="201">
        <v>1</v>
      </c>
    </row>
    <row r="3" spans="1:78" s="89" customFormat="1" ht="107.25" customHeight="1">
      <c r="A3"/>
      <c r="B3" s="196"/>
      <c r="C3" s="196"/>
      <c r="D3" s="196"/>
      <c r="E3" s="197"/>
      <c r="F3" s="197"/>
      <c r="G3" s="197"/>
      <c r="H3" s="198" t="s">
        <v>88</v>
      </c>
      <c r="I3" s="198"/>
      <c r="J3" s="198"/>
      <c r="K3" s="197"/>
      <c r="L3" s="197"/>
      <c r="M3" s="197"/>
      <c r="N3" s="197"/>
      <c r="O3" s="197"/>
      <c r="P3" s="197" t="s">
        <v>82</v>
      </c>
      <c r="Q3" s="197" t="s">
        <v>83</v>
      </c>
      <c r="R3" s="197"/>
      <c r="S3" s="199"/>
      <c r="T3" s="197"/>
      <c r="U3" s="200"/>
      <c r="V3" s="197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2">
        <v>11</v>
      </c>
    </row>
    <row r="4" spans="1:78" s="89" customFormat="1" ht="12.75" hidden="1">
      <c r="A4"/>
      <c r="B4" s="69"/>
      <c r="C4" s="69"/>
      <c r="D4" s="69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6"/>
      <c r="T4" s="70"/>
      <c r="U4" s="73"/>
      <c r="V4" s="70"/>
      <c r="W4" s="87" t="s">
        <v>238</v>
      </c>
      <c r="X4" s="87" t="s">
        <v>239</v>
      </c>
      <c r="Y4" s="87" t="s">
        <v>240</v>
      </c>
      <c r="Z4" s="87" t="s">
        <v>241</v>
      </c>
      <c r="AA4" s="203" t="s">
        <v>242</v>
      </c>
      <c r="AB4" s="87" t="s">
        <v>243</v>
      </c>
      <c r="AC4" s="87" t="s">
        <v>244</v>
      </c>
      <c r="AD4" s="87" t="s">
        <v>245</v>
      </c>
      <c r="AE4" s="87" t="s">
        <v>246</v>
      </c>
      <c r="AF4" s="87" t="s">
        <v>247</v>
      </c>
      <c r="AG4" s="87" t="s">
        <v>248</v>
      </c>
      <c r="AH4" s="87" t="s">
        <v>249</v>
      </c>
      <c r="AI4" s="87" t="s">
        <v>250</v>
      </c>
      <c r="AJ4" s="87" t="s">
        <v>251</v>
      </c>
      <c r="AK4" s="87" t="s">
        <v>252</v>
      </c>
      <c r="AL4" s="87" t="s">
        <v>253</v>
      </c>
      <c r="AM4" s="87" t="s">
        <v>254</v>
      </c>
      <c r="AN4" s="87" t="s">
        <v>255</v>
      </c>
      <c r="AO4" s="87" t="s">
        <v>256</v>
      </c>
      <c r="AP4" s="87" t="s">
        <v>257</v>
      </c>
      <c r="AQ4" s="87" t="s">
        <v>258</v>
      </c>
      <c r="AR4" s="87" t="s">
        <v>259</v>
      </c>
      <c r="AS4" s="87" t="s">
        <v>260</v>
      </c>
      <c r="AT4" s="87" t="s">
        <v>261</v>
      </c>
      <c r="AU4" s="87" t="s">
        <v>262</v>
      </c>
      <c r="AV4" s="87" t="s">
        <v>263</v>
      </c>
      <c r="AW4" s="87" t="s">
        <v>264</v>
      </c>
      <c r="AX4" s="87" t="s">
        <v>265</v>
      </c>
      <c r="AY4" s="87" t="s">
        <v>266</v>
      </c>
      <c r="AZ4" s="87" t="s">
        <v>267</v>
      </c>
      <c r="BA4" s="87" t="s">
        <v>268</v>
      </c>
      <c r="BB4" s="87">
        <v>43433</v>
      </c>
      <c r="BC4" s="87" t="s">
        <v>269</v>
      </c>
      <c r="BD4" s="87" t="s">
        <v>270</v>
      </c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8"/>
    </row>
    <row r="5" spans="1:78" s="109" customFormat="1" ht="16.5" customHeight="1">
      <c r="A5"/>
      <c r="B5" s="90">
        <v>1</v>
      </c>
      <c r="C5" s="91" t="s">
        <v>271</v>
      </c>
      <c r="D5" s="92" t="s">
        <v>272</v>
      </c>
      <c r="E5" s="92" t="s">
        <v>91</v>
      </c>
      <c r="F5" s="92">
        <v>34</v>
      </c>
      <c r="G5" s="92" t="s">
        <v>273</v>
      </c>
      <c r="H5" s="93"/>
      <c r="I5" s="93"/>
      <c r="J5" s="93"/>
      <c r="K5" s="93"/>
      <c r="L5" s="97"/>
      <c r="M5" s="98"/>
      <c r="N5" s="204"/>
      <c r="O5" s="99"/>
      <c r="P5" s="100"/>
      <c r="Q5" s="100"/>
      <c r="R5" s="101" t="str">
        <f>IF(M5&gt;25,"RF",IF(N5&gt;5.9,"A","EE"))</f>
        <v>EE</v>
      </c>
      <c r="S5" s="205"/>
      <c r="T5" s="101" t="str">
        <f>IF(R5="A","A",IF(R5="RF",R5,IF(R5="EE",IF(S5="",R5,IF(S5&gt;5.9,"A","RNEE")))))</f>
        <v>EE</v>
      </c>
      <c r="U5" s="206">
        <f>IF(S5="",N5,S5)</f>
        <v>0</v>
      </c>
      <c r="V5" s="104"/>
      <c r="W5" s="207"/>
      <c r="X5" s="207"/>
      <c r="Y5" s="207"/>
      <c r="Z5" s="207"/>
      <c r="AA5" s="207"/>
      <c r="AB5" s="207"/>
      <c r="AC5" s="207"/>
      <c r="AD5" s="207"/>
      <c r="AE5" s="207"/>
      <c r="AF5" s="106"/>
      <c r="AG5" s="207"/>
      <c r="AH5" s="207"/>
      <c r="AI5" s="207"/>
      <c r="AJ5" s="207"/>
      <c r="AK5" s="207"/>
      <c r="AL5" s="207"/>
      <c r="AM5" s="207"/>
      <c r="AN5" s="207"/>
      <c r="AO5" s="207"/>
      <c r="AP5" s="106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106"/>
      <c r="BC5" s="207"/>
      <c r="BD5" s="207"/>
      <c r="BE5" s="207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8"/>
    </row>
    <row r="6" spans="1:78" s="109" customFormat="1" ht="16.5" customHeight="1">
      <c r="A6"/>
      <c r="B6" s="110">
        <v>2</v>
      </c>
      <c r="C6" s="111" t="s">
        <v>274</v>
      </c>
      <c r="D6" s="112" t="s">
        <v>275</v>
      </c>
      <c r="E6" s="112" t="s">
        <v>276</v>
      </c>
      <c r="F6" s="112">
        <v>34</v>
      </c>
      <c r="G6" s="112" t="s">
        <v>277</v>
      </c>
      <c r="H6" s="113"/>
      <c r="I6" s="113"/>
      <c r="J6" s="113"/>
      <c r="K6" s="113"/>
      <c r="L6" s="208"/>
      <c r="M6" s="209"/>
      <c r="N6" s="210"/>
      <c r="O6" s="211"/>
      <c r="P6" s="212"/>
      <c r="Q6" s="212"/>
      <c r="R6" s="213" t="str">
        <f>IF(M6&gt;25,"RF",IF(N6&gt;5.9,"A","EE"))</f>
        <v>EE</v>
      </c>
      <c r="S6" s="214"/>
      <c r="T6" s="213" t="str">
        <f>IF(R6="A","A",IF(R6="RF",R6,IF(R6="EE",IF(S6="",R6,IF(S6&gt;5.9,"A","RNEE")))))</f>
        <v>EE</v>
      </c>
      <c r="U6" s="215">
        <f>IF(S6="",N6,S6)</f>
        <v>0</v>
      </c>
      <c r="V6" s="104"/>
      <c r="W6" s="207"/>
      <c r="X6" s="207"/>
      <c r="Y6" s="207"/>
      <c r="Z6" s="207"/>
      <c r="AA6" s="207"/>
      <c r="AB6" s="207"/>
      <c r="AC6" s="207"/>
      <c r="AD6" s="207"/>
      <c r="AE6" s="207"/>
      <c r="AF6" s="106"/>
      <c r="AG6" s="207"/>
      <c r="AH6" s="207"/>
      <c r="AI6" s="207"/>
      <c r="AJ6" s="207"/>
      <c r="AK6" s="207"/>
      <c r="AL6" s="207"/>
      <c r="AM6" s="207"/>
      <c r="AN6" s="207"/>
      <c r="AO6" s="207"/>
      <c r="AP6" s="106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106"/>
      <c r="BC6" s="207"/>
      <c r="BD6" s="207"/>
      <c r="BE6" s="207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8"/>
    </row>
    <row r="7" spans="1:78" s="109" customFormat="1" ht="16.5" customHeight="1">
      <c r="A7"/>
      <c r="B7" s="90">
        <v>3</v>
      </c>
      <c r="C7" s="91"/>
      <c r="D7" s="92"/>
      <c r="E7" s="92"/>
      <c r="F7" s="92"/>
      <c r="G7" s="92"/>
      <c r="H7" s="93"/>
      <c r="I7" s="93"/>
      <c r="J7" s="93"/>
      <c r="K7" s="93"/>
      <c r="L7" s="97"/>
      <c r="M7" s="98"/>
      <c r="N7" s="204"/>
      <c r="O7" s="99"/>
      <c r="P7" s="100"/>
      <c r="Q7" s="100"/>
      <c r="R7" s="101" t="str">
        <f>IF(M7&gt;25,"RF",IF(N7&gt;5.9,"A","EE"))</f>
        <v>EE</v>
      </c>
      <c r="S7" s="205"/>
      <c r="T7" s="101" t="str">
        <f>IF(R7="A","A",IF(R7="RF",R7,IF(R7="EE",IF(S7="",R7,IF(S7&gt;5.9,"A","RNEE")))))</f>
        <v>EE</v>
      </c>
      <c r="U7" s="206">
        <f>IF(S7="",N7,S7)</f>
        <v>0</v>
      </c>
      <c r="V7" s="104"/>
      <c r="W7" s="207"/>
      <c r="X7" s="207"/>
      <c r="Y7" s="207"/>
      <c r="Z7" s="207"/>
      <c r="AA7" s="207"/>
      <c r="AB7" s="207"/>
      <c r="AC7" s="207"/>
      <c r="AD7" s="207"/>
      <c r="AE7" s="207"/>
      <c r="AF7" s="106"/>
      <c r="AG7" s="207"/>
      <c r="AH7" s="207"/>
      <c r="AI7" s="207"/>
      <c r="AJ7" s="207"/>
      <c r="AK7" s="207"/>
      <c r="AL7" s="207"/>
      <c r="AM7" s="207"/>
      <c r="AN7" s="207"/>
      <c r="AO7" s="207"/>
      <c r="AP7" s="106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106"/>
      <c r="BC7" s="207"/>
      <c r="BD7" s="207"/>
      <c r="BE7" s="207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8"/>
    </row>
    <row r="8" spans="1:78" s="109" customFormat="1" ht="16.5" customHeight="1">
      <c r="A8"/>
      <c r="B8" s="110">
        <v>4</v>
      </c>
      <c r="C8" s="111"/>
      <c r="D8" s="112"/>
      <c r="E8" s="112"/>
      <c r="F8" s="112"/>
      <c r="G8" s="112"/>
      <c r="H8" s="113"/>
      <c r="I8" s="113"/>
      <c r="J8" s="113"/>
      <c r="K8" s="113"/>
      <c r="L8" s="208"/>
      <c r="M8" s="209"/>
      <c r="N8" s="210"/>
      <c r="O8" s="211"/>
      <c r="P8" s="212"/>
      <c r="Q8" s="212"/>
      <c r="R8" s="213" t="str">
        <f>IF(M8&gt;25,"RF",IF(N8&gt;5.9,"A","EE"))</f>
        <v>EE</v>
      </c>
      <c r="S8" s="214"/>
      <c r="T8" s="213" t="str">
        <f>IF(R8="A","A",IF(R8="RF",R8,IF(R8="EE",IF(S8="",R8,IF(S8&gt;5.9,"A","RNEE")))))</f>
        <v>EE</v>
      </c>
      <c r="U8" s="215">
        <f>IF(S8="",N8,S8)</f>
        <v>0</v>
      </c>
      <c r="V8" s="104"/>
      <c r="W8" s="207"/>
      <c r="X8" s="207"/>
      <c r="Y8" s="207"/>
      <c r="Z8" s="207"/>
      <c r="AA8" s="207"/>
      <c r="AB8" s="207"/>
      <c r="AC8" s="207"/>
      <c r="AD8" s="207"/>
      <c r="AE8" s="207"/>
      <c r="AF8" s="106"/>
      <c r="AG8" s="207"/>
      <c r="AH8" s="207"/>
      <c r="AI8" s="207"/>
      <c r="AJ8" s="207"/>
      <c r="AK8" s="207"/>
      <c r="AL8" s="207"/>
      <c r="AM8" s="207"/>
      <c r="AN8" s="207"/>
      <c r="AO8" s="207"/>
      <c r="AP8" s="106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106"/>
      <c r="BC8" s="207"/>
      <c r="BD8" s="207"/>
      <c r="BE8" s="207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8"/>
    </row>
    <row r="9" spans="1:78" s="109" customFormat="1" ht="16.5" customHeight="1">
      <c r="A9"/>
      <c r="B9" s="90">
        <v>5</v>
      </c>
      <c r="C9" s="91"/>
      <c r="D9" s="92"/>
      <c r="E9" s="92"/>
      <c r="F9" s="92"/>
      <c r="G9" s="92"/>
      <c r="H9" s="93"/>
      <c r="I9" s="93"/>
      <c r="J9" s="93"/>
      <c r="K9" s="93"/>
      <c r="L9" s="97"/>
      <c r="M9" s="98"/>
      <c r="N9" s="204"/>
      <c r="O9" s="99"/>
      <c r="P9" s="100"/>
      <c r="Q9" s="100"/>
      <c r="R9" s="101" t="str">
        <f>IF(M9&gt;25,"RF",IF(N9&gt;5.9,"A","EE"))</f>
        <v>EE</v>
      </c>
      <c r="S9" s="205"/>
      <c r="T9" s="101" t="str">
        <f>IF(R9="A","A",IF(R9="RF",R9,IF(R9="EE",IF(S9="",R9,IF(S9&gt;5.9,"A","RNEE")))))</f>
        <v>EE</v>
      </c>
      <c r="U9" s="206">
        <f>IF(S9="",N9,S9)</f>
        <v>0</v>
      </c>
      <c r="V9" s="104"/>
      <c r="W9" s="207"/>
      <c r="X9" s="207"/>
      <c r="Y9" s="207"/>
      <c r="Z9" s="207"/>
      <c r="AA9" s="207"/>
      <c r="AB9" s="207"/>
      <c r="AC9" s="207"/>
      <c r="AD9" s="207"/>
      <c r="AE9" s="207"/>
      <c r="AF9" s="106"/>
      <c r="AG9" s="207"/>
      <c r="AH9" s="207"/>
      <c r="AI9" s="207"/>
      <c r="AJ9" s="207"/>
      <c r="AK9" s="207"/>
      <c r="AL9" s="207"/>
      <c r="AM9" s="207"/>
      <c r="AN9" s="207"/>
      <c r="AO9" s="207"/>
      <c r="AP9" s="106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106"/>
      <c r="BC9" s="207"/>
      <c r="BD9" s="207"/>
      <c r="BE9" s="207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8"/>
    </row>
    <row r="10" spans="1:78" s="109" customFormat="1" ht="16.5" customHeight="1">
      <c r="A10"/>
      <c r="B10" s="110">
        <v>6</v>
      </c>
      <c r="C10" s="111"/>
      <c r="D10" s="112"/>
      <c r="E10" s="112"/>
      <c r="F10" s="112"/>
      <c r="G10" s="112"/>
      <c r="H10" s="113"/>
      <c r="I10" s="113"/>
      <c r="J10" s="113"/>
      <c r="K10" s="113"/>
      <c r="L10" s="208"/>
      <c r="M10" s="209"/>
      <c r="N10" s="210"/>
      <c r="O10" s="211"/>
      <c r="P10" s="212"/>
      <c r="Q10" s="212"/>
      <c r="R10" s="213" t="str">
        <f>IF(M10&gt;25,"RF",IF(N10&gt;5.9,"A","EE"))</f>
        <v>EE</v>
      </c>
      <c r="S10" s="214"/>
      <c r="T10" s="213" t="str">
        <f>IF(R10="A","A",IF(R10="RF",R10,IF(R10="EE",IF(S10="",R10,IF(S10&gt;5.9,"A","RNEE")))))</f>
        <v>EE</v>
      </c>
      <c r="U10" s="215">
        <f>IF(S10="",N10,S10)</f>
        <v>0</v>
      </c>
      <c r="V10" s="104"/>
      <c r="W10" s="207"/>
      <c r="X10" s="207"/>
      <c r="Y10" s="207"/>
      <c r="Z10" s="207"/>
      <c r="AA10" s="207"/>
      <c r="AB10" s="207"/>
      <c r="AC10" s="207"/>
      <c r="AD10" s="207"/>
      <c r="AE10" s="207"/>
      <c r="AF10" s="106"/>
      <c r="AG10" s="207"/>
      <c r="AH10" s="207"/>
      <c r="AI10" s="207"/>
      <c r="AJ10" s="207"/>
      <c r="AK10" s="207"/>
      <c r="AL10" s="207"/>
      <c r="AM10" s="207"/>
      <c r="AN10" s="207"/>
      <c r="AO10" s="207"/>
      <c r="AP10" s="106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106"/>
      <c r="BC10" s="207"/>
      <c r="BD10" s="207"/>
      <c r="BE10" s="207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8"/>
    </row>
    <row r="11" spans="1:78" s="109" customFormat="1" ht="16.5" customHeight="1">
      <c r="A11"/>
      <c r="B11" s="90">
        <v>7</v>
      </c>
      <c r="C11" s="91"/>
      <c r="D11" s="92"/>
      <c r="E11" s="92"/>
      <c r="F11" s="92"/>
      <c r="G11" s="92"/>
      <c r="H11" s="93"/>
      <c r="I11" s="93"/>
      <c r="J11" s="93"/>
      <c r="K11" s="93"/>
      <c r="L11" s="97"/>
      <c r="M11" s="98"/>
      <c r="N11" s="204"/>
      <c r="O11" s="99"/>
      <c r="P11" s="100"/>
      <c r="Q11" s="100"/>
      <c r="R11" s="101" t="str">
        <f>IF(M11&gt;25,"RF",IF(N11&gt;5.9,"A","EE"))</f>
        <v>EE</v>
      </c>
      <c r="S11" s="205"/>
      <c r="T11" s="101" t="str">
        <f>IF(R11="A","A",IF(R11="RF",R11,IF(R11="EE",IF(S11="",R11,IF(S11&gt;5.9,"A","RNEE")))))</f>
        <v>EE</v>
      </c>
      <c r="U11" s="206">
        <f>IF(S11="",N11,S11)</f>
        <v>0</v>
      </c>
      <c r="V11" s="104"/>
      <c r="W11" s="207"/>
      <c r="X11" s="207"/>
      <c r="Y11" s="207"/>
      <c r="Z11" s="207"/>
      <c r="AA11" s="207"/>
      <c r="AB11" s="207"/>
      <c r="AC11" s="207"/>
      <c r="AD11" s="207"/>
      <c r="AE11" s="207"/>
      <c r="AF11" s="106"/>
      <c r="AG11" s="207"/>
      <c r="AH11" s="207"/>
      <c r="AI11" s="207"/>
      <c r="AJ11" s="207"/>
      <c r="AK11" s="207"/>
      <c r="AL11" s="207"/>
      <c r="AM11" s="207"/>
      <c r="AN11" s="207"/>
      <c r="AO11" s="207"/>
      <c r="AP11" s="106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106"/>
      <c r="BC11" s="207"/>
      <c r="BD11" s="207"/>
      <c r="BE11" s="207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8"/>
    </row>
    <row r="12" spans="1:78" s="109" customFormat="1" ht="16.5" customHeight="1">
      <c r="A12"/>
      <c r="B12" s="110">
        <v>8</v>
      </c>
      <c r="C12" s="111"/>
      <c r="D12" s="112"/>
      <c r="E12" s="112"/>
      <c r="F12" s="112"/>
      <c r="G12" s="112"/>
      <c r="H12" s="113"/>
      <c r="I12" s="113"/>
      <c r="J12" s="113"/>
      <c r="K12" s="113"/>
      <c r="L12" s="208"/>
      <c r="M12" s="209"/>
      <c r="N12" s="210"/>
      <c r="O12" s="211"/>
      <c r="P12" s="212"/>
      <c r="Q12" s="212"/>
      <c r="R12" s="213" t="str">
        <f>IF(M12&gt;25,"RF",IF(N12&gt;5.9,"A","EE"))</f>
        <v>EE</v>
      </c>
      <c r="S12" s="214"/>
      <c r="T12" s="213" t="str">
        <f>IF(R12="A","A",IF(R12="RF",R12,IF(R12="EE",IF(S12="",R12,IF(S12&gt;5.9,"A","RNEE")))))</f>
        <v>EE</v>
      </c>
      <c r="U12" s="215">
        <f>IF(S12="",N12,S12)</f>
        <v>0</v>
      </c>
      <c r="V12" s="104"/>
      <c r="W12" s="207"/>
      <c r="X12" s="207"/>
      <c r="Y12" s="207"/>
      <c r="Z12" s="207"/>
      <c r="AA12" s="207"/>
      <c r="AB12" s="207"/>
      <c r="AC12" s="207"/>
      <c r="AD12" s="207"/>
      <c r="AE12" s="207"/>
      <c r="AF12" s="106"/>
      <c r="AG12" s="207"/>
      <c r="AH12" s="207"/>
      <c r="AI12" s="207"/>
      <c r="AJ12" s="207"/>
      <c r="AK12" s="207"/>
      <c r="AL12" s="207"/>
      <c r="AM12" s="207"/>
      <c r="AN12" s="207"/>
      <c r="AO12" s="207"/>
      <c r="AP12" s="106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106"/>
      <c r="BC12" s="207"/>
      <c r="BD12" s="207"/>
      <c r="BE12" s="207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8"/>
    </row>
    <row r="13" spans="1:78" s="109" customFormat="1" ht="16.5" customHeight="1">
      <c r="A13"/>
      <c r="B13" s="90">
        <v>9</v>
      </c>
      <c r="C13" s="91"/>
      <c r="D13" s="92"/>
      <c r="E13" s="92"/>
      <c r="F13" s="92"/>
      <c r="G13" s="92"/>
      <c r="H13" s="93"/>
      <c r="I13" s="93"/>
      <c r="J13" s="93"/>
      <c r="K13" s="93"/>
      <c r="L13" s="97"/>
      <c r="M13" s="98"/>
      <c r="N13" s="204"/>
      <c r="O13" s="99"/>
      <c r="P13" s="100"/>
      <c r="Q13" s="100"/>
      <c r="R13" s="101" t="str">
        <f>IF(M13&gt;25,"RF",IF(N13&gt;5.9,"A","EE"))</f>
        <v>EE</v>
      </c>
      <c r="S13" s="205"/>
      <c r="T13" s="101" t="str">
        <f>IF(R13="A","A",IF(R13="RF",R13,IF(R13="EE",IF(S13="",R13,IF(S13&gt;5.9,"A","RNEE")))))</f>
        <v>EE</v>
      </c>
      <c r="U13" s="206">
        <f>IF(S13="",N13,S13)</f>
        <v>0</v>
      </c>
      <c r="V13" s="104"/>
      <c r="W13" s="207"/>
      <c r="X13" s="207"/>
      <c r="Y13" s="207"/>
      <c r="Z13" s="207"/>
      <c r="AA13" s="207"/>
      <c r="AB13" s="207"/>
      <c r="AC13" s="207"/>
      <c r="AD13" s="207"/>
      <c r="AE13" s="207"/>
      <c r="AF13" s="106"/>
      <c r="AG13" s="207"/>
      <c r="AH13" s="207"/>
      <c r="AI13" s="207"/>
      <c r="AJ13" s="207"/>
      <c r="AK13" s="207"/>
      <c r="AL13" s="207"/>
      <c r="AM13" s="207"/>
      <c r="AN13" s="207"/>
      <c r="AO13" s="207"/>
      <c r="AP13" s="106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106"/>
      <c r="BC13" s="207"/>
      <c r="BD13" s="207"/>
      <c r="BE13" s="207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8"/>
    </row>
    <row r="14" spans="1:78" s="109" customFormat="1" ht="16.5" customHeight="1">
      <c r="A14"/>
      <c r="B14" s="110">
        <v>10</v>
      </c>
      <c r="C14" s="111"/>
      <c r="D14" s="112"/>
      <c r="E14" s="112"/>
      <c r="F14" s="112"/>
      <c r="G14" s="112"/>
      <c r="H14" s="113"/>
      <c r="I14" s="113"/>
      <c r="J14" s="113"/>
      <c r="K14" s="113"/>
      <c r="L14" s="208"/>
      <c r="M14" s="209"/>
      <c r="N14" s="210"/>
      <c r="O14" s="211"/>
      <c r="P14" s="212"/>
      <c r="Q14" s="212"/>
      <c r="R14" s="213" t="str">
        <f>IF(M14&gt;25,"RF",IF(N14&gt;5.9,"A","EE"))</f>
        <v>EE</v>
      </c>
      <c r="S14" s="214"/>
      <c r="T14" s="213" t="str">
        <f>IF(R14="A","A",IF(R14="RF",R14,IF(R14="EE",IF(S14="",R14,IF(S14&gt;5.9,"A","RNEE")))))</f>
        <v>EE</v>
      </c>
      <c r="U14" s="215">
        <f>IF(S14="",N14,S14)</f>
        <v>0</v>
      </c>
      <c r="V14" s="104"/>
      <c r="W14" s="207"/>
      <c r="X14" s="207"/>
      <c r="Y14" s="207"/>
      <c r="Z14" s="207"/>
      <c r="AA14" s="207"/>
      <c r="AB14" s="207"/>
      <c r="AC14" s="207"/>
      <c r="AD14" s="207"/>
      <c r="AE14" s="207"/>
      <c r="AF14" s="106"/>
      <c r="AG14" s="207"/>
      <c r="AH14" s="207"/>
      <c r="AI14" s="207"/>
      <c r="AJ14" s="207"/>
      <c r="AK14" s="207"/>
      <c r="AL14" s="207"/>
      <c r="AM14" s="207"/>
      <c r="AN14" s="207"/>
      <c r="AO14" s="207"/>
      <c r="AP14" s="106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106"/>
      <c r="BC14" s="207"/>
      <c r="BD14" s="207"/>
      <c r="BE14" s="207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8"/>
    </row>
    <row r="15" spans="1:78" s="109" customFormat="1" ht="16.5" customHeight="1">
      <c r="A15"/>
      <c r="B15" s="90">
        <v>11</v>
      </c>
      <c r="C15" s="91"/>
      <c r="D15" s="92"/>
      <c r="E15" s="92"/>
      <c r="F15" s="92"/>
      <c r="G15" s="92"/>
      <c r="H15" s="93"/>
      <c r="I15" s="93"/>
      <c r="J15" s="93"/>
      <c r="K15" s="93"/>
      <c r="L15" s="97"/>
      <c r="M15" s="98"/>
      <c r="N15" s="204"/>
      <c r="O15" s="99"/>
      <c r="P15" s="100"/>
      <c r="Q15" s="100"/>
      <c r="R15" s="101" t="str">
        <f>IF(M15&gt;25,"RF",IF(N15&gt;5.9,"A","EE"))</f>
        <v>EE</v>
      </c>
      <c r="S15" s="205"/>
      <c r="T15" s="101" t="str">
        <f>IF(R15="A","A",IF(R15="RF",R15,IF(R15="EE",IF(S15="",R15,IF(S15&gt;5.9,"A","RNEE")))))</f>
        <v>EE</v>
      </c>
      <c r="U15" s="206">
        <f>IF(S15="",N15,S15)</f>
        <v>0</v>
      </c>
      <c r="V15" s="104"/>
      <c r="W15" s="207"/>
      <c r="X15" s="207"/>
      <c r="Y15" s="207"/>
      <c r="Z15" s="207"/>
      <c r="AA15" s="207"/>
      <c r="AB15" s="207"/>
      <c r="AC15" s="207"/>
      <c r="AD15" s="207"/>
      <c r="AE15" s="207"/>
      <c r="AF15" s="106"/>
      <c r="AG15" s="207"/>
      <c r="AH15" s="207"/>
      <c r="AI15" s="207"/>
      <c r="AJ15" s="207"/>
      <c r="AK15" s="207"/>
      <c r="AL15" s="207"/>
      <c r="AM15" s="207"/>
      <c r="AN15" s="207"/>
      <c r="AO15" s="207"/>
      <c r="AP15" s="106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106"/>
      <c r="BC15" s="207"/>
      <c r="BD15" s="207"/>
      <c r="BE15" s="207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8"/>
    </row>
    <row r="16" spans="1:78" s="109" customFormat="1" ht="16.5" customHeight="1">
      <c r="A16"/>
      <c r="B16" s="110">
        <v>12</v>
      </c>
      <c r="C16" s="111"/>
      <c r="D16" s="112"/>
      <c r="E16" s="112"/>
      <c r="F16" s="112"/>
      <c r="G16" s="112"/>
      <c r="H16" s="113"/>
      <c r="I16" s="113"/>
      <c r="J16" s="113"/>
      <c r="K16" s="113"/>
      <c r="L16" s="208"/>
      <c r="M16" s="209"/>
      <c r="N16" s="210"/>
      <c r="O16" s="211"/>
      <c r="P16" s="212"/>
      <c r="Q16" s="212"/>
      <c r="R16" s="213" t="str">
        <f>IF(M16&gt;25,"RF",IF(N16&gt;5.9,"A","EE"))</f>
        <v>EE</v>
      </c>
      <c r="S16" s="214"/>
      <c r="T16" s="213" t="str">
        <f>IF(R16="A","A",IF(R16="RF",R16,IF(R16="EE",IF(S16="",R16,IF(S16&gt;5.9,"A","RNEE")))))</f>
        <v>EE</v>
      </c>
      <c r="U16" s="215">
        <f>IF(S16="",N16,S16)</f>
        <v>0</v>
      </c>
      <c r="V16" s="104"/>
      <c r="W16" s="207"/>
      <c r="X16" s="207"/>
      <c r="Y16" s="207"/>
      <c r="Z16" s="207"/>
      <c r="AA16" s="207"/>
      <c r="AB16" s="207"/>
      <c r="AC16" s="207"/>
      <c r="AD16" s="207"/>
      <c r="AE16" s="207"/>
      <c r="AF16" s="106"/>
      <c r="AG16" s="207"/>
      <c r="AH16" s="207"/>
      <c r="AI16" s="207"/>
      <c r="AJ16" s="207"/>
      <c r="AK16" s="207"/>
      <c r="AL16" s="207"/>
      <c r="AM16" s="207"/>
      <c r="AN16" s="207"/>
      <c r="AO16" s="207"/>
      <c r="AP16" s="106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106"/>
      <c r="BC16" s="207"/>
      <c r="BD16" s="207"/>
      <c r="BE16" s="207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8"/>
    </row>
    <row r="17" spans="1:78" s="109" customFormat="1" ht="16.5" customHeight="1">
      <c r="A17"/>
      <c r="B17" s="90">
        <v>13</v>
      </c>
      <c r="C17" s="91"/>
      <c r="D17" s="92"/>
      <c r="E17" s="92"/>
      <c r="F17" s="92"/>
      <c r="G17" s="92"/>
      <c r="H17" s="93"/>
      <c r="I17" s="93"/>
      <c r="J17" s="93"/>
      <c r="K17" s="93"/>
      <c r="L17" s="97"/>
      <c r="M17" s="98"/>
      <c r="N17" s="204"/>
      <c r="O17" s="99"/>
      <c r="P17" s="100"/>
      <c r="Q17" s="100"/>
      <c r="R17" s="101" t="str">
        <f>IF(M17&gt;25,"RF",IF(N17&gt;5.9,"A","EE"))</f>
        <v>EE</v>
      </c>
      <c r="S17" s="205"/>
      <c r="T17" s="101" t="str">
        <f>IF(R17="A","A",IF(R17="RF",R17,IF(R17="EE",IF(S17="",R17,IF(S17&gt;5.9,"A","RNEE")))))</f>
        <v>EE</v>
      </c>
      <c r="U17" s="206">
        <f>IF(S17="",N17,S17)</f>
        <v>0</v>
      </c>
      <c r="V17" s="104"/>
      <c r="W17" s="207"/>
      <c r="X17" s="207"/>
      <c r="Y17" s="207"/>
      <c r="Z17" s="207"/>
      <c r="AA17" s="207"/>
      <c r="AB17" s="207"/>
      <c r="AC17" s="207"/>
      <c r="AD17" s="207"/>
      <c r="AE17" s="207"/>
      <c r="AF17" s="106"/>
      <c r="AG17" s="207"/>
      <c r="AH17" s="207"/>
      <c r="AI17" s="207"/>
      <c r="AJ17" s="207"/>
      <c r="AK17" s="207"/>
      <c r="AL17" s="207"/>
      <c r="AM17" s="207"/>
      <c r="AN17" s="207"/>
      <c r="AO17" s="207"/>
      <c r="AP17" s="106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106"/>
      <c r="BC17" s="207"/>
      <c r="BD17" s="207"/>
      <c r="BE17" s="207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8"/>
    </row>
    <row r="18" spans="1:78" s="109" customFormat="1" ht="16.5" customHeight="1">
      <c r="A18"/>
      <c r="B18" s="110">
        <v>14</v>
      </c>
      <c r="C18" s="111"/>
      <c r="D18" s="112"/>
      <c r="E18" s="112"/>
      <c r="F18" s="112"/>
      <c r="G18" s="112"/>
      <c r="H18" s="113"/>
      <c r="I18" s="113"/>
      <c r="J18" s="113"/>
      <c r="K18" s="113"/>
      <c r="L18" s="208"/>
      <c r="M18" s="209"/>
      <c r="N18" s="210"/>
      <c r="O18" s="211"/>
      <c r="P18" s="212"/>
      <c r="Q18" s="212"/>
      <c r="R18" s="213" t="str">
        <f>IF(M18&gt;25,"RF",IF(N18&gt;5.9,"A","EE"))</f>
        <v>EE</v>
      </c>
      <c r="S18" s="214"/>
      <c r="T18" s="213" t="str">
        <f>IF(R18="A","A",IF(R18="RF",R18,IF(R18="EE",IF(S18="",R18,IF(S18&gt;5.9,"A","RNEE")))))</f>
        <v>EE</v>
      </c>
      <c r="U18" s="215">
        <f>IF(S18="",N18,S18)</f>
        <v>0</v>
      </c>
      <c r="V18" s="104"/>
      <c r="W18" s="207"/>
      <c r="X18" s="207"/>
      <c r="Y18" s="207"/>
      <c r="Z18" s="207"/>
      <c r="AA18" s="207"/>
      <c r="AB18" s="207"/>
      <c r="AC18" s="207"/>
      <c r="AD18" s="207"/>
      <c r="AE18" s="207"/>
      <c r="AF18" s="106"/>
      <c r="AG18" s="207"/>
      <c r="AH18" s="207"/>
      <c r="AI18" s="207"/>
      <c r="AJ18" s="207"/>
      <c r="AK18" s="207"/>
      <c r="AL18" s="207"/>
      <c r="AM18" s="207"/>
      <c r="AN18" s="207"/>
      <c r="AO18" s="207"/>
      <c r="AP18" s="106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106"/>
      <c r="BC18" s="207"/>
      <c r="BD18" s="207"/>
      <c r="BE18" s="207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8"/>
    </row>
    <row r="19" spans="1:78" s="109" customFormat="1" ht="16.5" customHeight="1">
      <c r="A19"/>
      <c r="B19" s="90">
        <v>15</v>
      </c>
      <c r="C19" s="91"/>
      <c r="D19" s="92"/>
      <c r="E19" s="92"/>
      <c r="F19" s="92"/>
      <c r="G19" s="92"/>
      <c r="H19" s="93"/>
      <c r="I19" s="93"/>
      <c r="J19" s="93"/>
      <c r="K19" s="93"/>
      <c r="L19" s="97"/>
      <c r="M19" s="98"/>
      <c r="N19" s="204"/>
      <c r="O19" s="99"/>
      <c r="P19" s="100"/>
      <c r="Q19" s="100"/>
      <c r="R19" s="101" t="str">
        <f>IF(M19&gt;25,"RF",IF(N19&gt;5.9,"A","EE"))</f>
        <v>EE</v>
      </c>
      <c r="S19" s="205"/>
      <c r="T19" s="101" t="str">
        <f>IF(R19="A","A",IF(R19="RF",R19,IF(R19="EE",IF(S19="",R19,IF(S19&gt;5.9,"A","RNEE")))))</f>
        <v>EE</v>
      </c>
      <c r="U19" s="206">
        <f>IF(S19="",N19,S19)</f>
        <v>0</v>
      </c>
      <c r="V19" s="104"/>
      <c r="W19" s="207"/>
      <c r="X19" s="207"/>
      <c r="Y19" s="207"/>
      <c r="Z19" s="207"/>
      <c r="AA19" s="207"/>
      <c r="AB19" s="207"/>
      <c r="AC19" s="207"/>
      <c r="AD19" s="207"/>
      <c r="AE19" s="207"/>
      <c r="AF19" s="106"/>
      <c r="AG19" s="207"/>
      <c r="AH19" s="207"/>
      <c r="AI19" s="207"/>
      <c r="AJ19" s="207"/>
      <c r="AK19" s="207"/>
      <c r="AL19" s="207"/>
      <c r="AM19" s="207"/>
      <c r="AN19" s="207"/>
      <c r="AO19" s="207"/>
      <c r="AP19" s="106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106"/>
      <c r="BC19" s="207"/>
      <c r="BD19" s="207"/>
      <c r="BE19" s="207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8"/>
    </row>
    <row r="20" spans="1:78" s="109" customFormat="1" ht="16.5" customHeight="1">
      <c r="A20"/>
      <c r="B20" s="110">
        <v>16</v>
      </c>
      <c r="C20" s="111"/>
      <c r="D20" s="112"/>
      <c r="E20" s="112"/>
      <c r="F20" s="112"/>
      <c r="G20" s="112"/>
      <c r="H20" s="113"/>
      <c r="I20" s="113"/>
      <c r="J20" s="113"/>
      <c r="K20" s="113"/>
      <c r="L20" s="208"/>
      <c r="M20" s="209"/>
      <c r="N20" s="210"/>
      <c r="O20" s="211"/>
      <c r="P20" s="212"/>
      <c r="Q20" s="212"/>
      <c r="R20" s="213" t="str">
        <f>IF(M20&gt;25,"RF",IF(N20&gt;5.9,"A","EE"))</f>
        <v>EE</v>
      </c>
      <c r="S20" s="214"/>
      <c r="T20" s="213" t="str">
        <f>IF(R20="A","A",IF(R20="RF",R20,IF(R20="EE",IF(S20="",R20,IF(S20&gt;5.9,"A","RNEE")))))</f>
        <v>EE</v>
      </c>
      <c r="U20" s="215">
        <f>IF(S20="",N20,S20)</f>
        <v>0</v>
      </c>
      <c r="V20" s="104"/>
      <c r="W20" s="207"/>
      <c r="X20" s="207"/>
      <c r="Y20" s="207"/>
      <c r="Z20" s="207"/>
      <c r="AA20" s="207"/>
      <c r="AB20" s="207"/>
      <c r="AC20" s="207"/>
      <c r="AD20" s="207"/>
      <c r="AE20" s="207"/>
      <c r="AF20" s="106"/>
      <c r="AG20" s="207"/>
      <c r="AH20" s="207"/>
      <c r="AI20" s="207"/>
      <c r="AJ20" s="207"/>
      <c r="AK20" s="207"/>
      <c r="AL20" s="207"/>
      <c r="AM20" s="207"/>
      <c r="AN20" s="207"/>
      <c r="AO20" s="207"/>
      <c r="AP20" s="106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106"/>
      <c r="BC20" s="207"/>
      <c r="BD20" s="207"/>
      <c r="BE20" s="207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8"/>
    </row>
    <row r="21" spans="1:78" s="109" customFormat="1" ht="16.5" customHeight="1">
      <c r="A21"/>
      <c r="B21" s="90">
        <v>17</v>
      </c>
      <c r="C21" s="91"/>
      <c r="D21" s="92"/>
      <c r="E21" s="92"/>
      <c r="F21" s="92"/>
      <c r="G21" s="92"/>
      <c r="H21" s="93"/>
      <c r="I21" s="93"/>
      <c r="J21" s="93"/>
      <c r="K21" s="93"/>
      <c r="L21" s="97"/>
      <c r="M21" s="98"/>
      <c r="N21" s="204"/>
      <c r="O21" s="99"/>
      <c r="P21" s="100"/>
      <c r="Q21" s="100"/>
      <c r="R21" s="101" t="str">
        <f>IF(M21&gt;25,"RF",IF(N21&gt;5.9,"A","EE"))</f>
        <v>EE</v>
      </c>
      <c r="S21" s="205"/>
      <c r="T21" s="101" t="str">
        <f>IF(R21="A","A",IF(R21="RF",R21,IF(R21="EE",IF(S21="",R21,IF(S21&gt;5.9,"A","RNEE")))))</f>
        <v>EE</v>
      </c>
      <c r="U21" s="206">
        <f>IF(S21="",N21,S21)</f>
        <v>0</v>
      </c>
      <c r="V21" s="104"/>
      <c r="W21" s="207"/>
      <c r="X21" s="207"/>
      <c r="Y21" s="207"/>
      <c r="Z21" s="207"/>
      <c r="AA21" s="207"/>
      <c r="AB21" s="207"/>
      <c r="AC21" s="207"/>
      <c r="AD21" s="207"/>
      <c r="AE21" s="207"/>
      <c r="AF21" s="106"/>
      <c r="AG21" s="207"/>
      <c r="AH21" s="207"/>
      <c r="AI21" s="207"/>
      <c r="AJ21" s="207"/>
      <c r="AK21" s="207"/>
      <c r="AL21" s="207"/>
      <c r="AM21" s="207"/>
      <c r="AN21" s="207"/>
      <c r="AO21" s="207"/>
      <c r="AP21" s="106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106"/>
      <c r="BC21" s="207"/>
      <c r="BD21" s="207"/>
      <c r="BE21" s="207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8"/>
    </row>
    <row r="22" spans="1:78" s="109" customFormat="1" ht="16.5" customHeight="1">
      <c r="A22"/>
      <c r="B22" s="110">
        <v>18</v>
      </c>
      <c r="C22" s="111"/>
      <c r="D22" s="112"/>
      <c r="E22" s="112"/>
      <c r="F22" s="112"/>
      <c r="G22" s="112"/>
      <c r="H22" s="113"/>
      <c r="I22" s="113"/>
      <c r="J22" s="113"/>
      <c r="K22" s="113"/>
      <c r="L22" s="208"/>
      <c r="M22" s="209"/>
      <c r="N22" s="210"/>
      <c r="O22" s="211"/>
      <c r="P22" s="212"/>
      <c r="Q22" s="212"/>
      <c r="R22" s="213" t="str">
        <f>IF(M22&gt;25,"RF",IF(N22&gt;5.9,"A","EE"))</f>
        <v>EE</v>
      </c>
      <c r="S22" s="214"/>
      <c r="T22" s="213" t="str">
        <f>IF(R22="A","A",IF(R22="RF",R22,IF(R22="EE",IF(S22="",R22,IF(S22&gt;5.9,"A","RNEE")))))</f>
        <v>EE</v>
      </c>
      <c r="U22" s="215">
        <f>IF(S22="",N22,S22)</f>
        <v>0</v>
      </c>
      <c r="V22" s="104"/>
      <c r="W22" s="207"/>
      <c r="X22" s="207"/>
      <c r="Y22" s="207"/>
      <c r="Z22" s="207"/>
      <c r="AA22" s="207"/>
      <c r="AB22" s="207"/>
      <c r="AC22" s="207"/>
      <c r="AD22" s="207"/>
      <c r="AE22" s="207"/>
      <c r="AF22" s="106"/>
      <c r="AG22" s="207"/>
      <c r="AH22" s="207"/>
      <c r="AI22" s="207"/>
      <c r="AJ22" s="207"/>
      <c r="AK22" s="207"/>
      <c r="AL22" s="207"/>
      <c r="AM22" s="207"/>
      <c r="AN22" s="207"/>
      <c r="AO22" s="207"/>
      <c r="AP22" s="106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106"/>
      <c r="BC22" s="207"/>
      <c r="BD22" s="207"/>
      <c r="BE22" s="207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8"/>
    </row>
    <row r="23" spans="1:78" s="109" customFormat="1" ht="16.5" customHeight="1">
      <c r="A23"/>
      <c r="B23" s="90">
        <v>19</v>
      </c>
      <c r="C23" s="91"/>
      <c r="D23" s="92"/>
      <c r="E23" s="92"/>
      <c r="F23" s="92"/>
      <c r="G23" s="92"/>
      <c r="H23" s="93"/>
      <c r="I23" s="93"/>
      <c r="J23" s="93"/>
      <c r="K23" s="93"/>
      <c r="L23" s="97"/>
      <c r="M23" s="98"/>
      <c r="N23" s="204"/>
      <c r="O23" s="99"/>
      <c r="P23" s="100"/>
      <c r="Q23" s="100"/>
      <c r="R23" s="101" t="str">
        <f>IF(M23&gt;25,"RF",IF(N23&gt;5.9,"A","EE"))</f>
        <v>EE</v>
      </c>
      <c r="S23" s="205"/>
      <c r="T23" s="101" t="str">
        <f>IF(R23="A","A",IF(R23="RF",R23,IF(R23="EE",IF(S23="",R23,IF(S23&gt;5.9,"A","RNEE")))))</f>
        <v>EE</v>
      </c>
      <c r="U23" s="206">
        <f>IF(S23="",N23,S23)</f>
        <v>0</v>
      </c>
      <c r="V23" s="104"/>
      <c r="W23" s="207"/>
      <c r="X23" s="207"/>
      <c r="Y23" s="207"/>
      <c r="Z23" s="207"/>
      <c r="AA23" s="207"/>
      <c r="AB23" s="207"/>
      <c r="AC23" s="207"/>
      <c r="AD23" s="207"/>
      <c r="AE23" s="207"/>
      <c r="AF23" s="106"/>
      <c r="AG23" s="207"/>
      <c r="AH23" s="207"/>
      <c r="AI23" s="207"/>
      <c r="AJ23" s="207"/>
      <c r="AK23" s="207"/>
      <c r="AL23" s="207"/>
      <c r="AM23" s="207"/>
      <c r="AN23" s="207"/>
      <c r="AO23" s="207"/>
      <c r="AP23" s="106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106"/>
      <c r="BC23" s="207"/>
      <c r="BD23" s="207"/>
      <c r="BE23" s="207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8"/>
    </row>
    <row r="24" spans="1:78" s="109" customFormat="1" ht="16.5" customHeight="1">
      <c r="A24"/>
      <c r="B24" s="110">
        <v>20</v>
      </c>
      <c r="C24" s="111"/>
      <c r="D24" s="112"/>
      <c r="E24" s="112"/>
      <c r="F24" s="112"/>
      <c r="G24" s="112"/>
      <c r="H24" s="113"/>
      <c r="I24" s="113"/>
      <c r="J24" s="113"/>
      <c r="K24" s="113"/>
      <c r="L24" s="208"/>
      <c r="M24" s="209"/>
      <c r="N24" s="210"/>
      <c r="O24" s="211"/>
      <c r="P24" s="212"/>
      <c r="Q24" s="212"/>
      <c r="R24" s="213" t="str">
        <f>IF(M24&gt;25,"RF",IF(N24&gt;5.9,"A","EE"))</f>
        <v>EE</v>
      </c>
      <c r="S24" s="214"/>
      <c r="T24" s="213" t="str">
        <f>IF(R24="A","A",IF(R24="RF",R24,IF(R24="EE",IF(S24="",R24,IF(S24&gt;5.9,"A","RNEE")))))</f>
        <v>EE</v>
      </c>
      <c r="U24" s="215">
        <f>IF(S24="",N24,S24)</f>
        <v>0</v>
      </c>
      <c r="V24" s="104"/>
      <c r="W24" s="207"/>
      <c r="X24" s="207"/>
      <c r="Y24" s="207"/>
      <c r="Z24" s="207"/>
      <c r="AA24" s="207"/>
      <c r="AB24" s="207"/>
      <c r="AC24" s="207"/>
      <c r="AD24" s="207"/>
      <c r="AE24" s="207"/>
      <c r="AF24" s="106"/>
      <c r="AG24" s="207"/>
      <c r="AH24" s="207"/>
      <c r="AI24" s="207"/>
      <c r="AJ24" s="207"/>
      <c r="AK24" s="207"/>
      <c r="AL24" s="207"/>
      <c r="AM24" s="207"/>
      <c r="AN24" s="207"/>
      <c r="AO24" s="207"/>
      <c r="AP24" s="106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106"/>
      <c r="BC24" s="207"/>
      <c r="BD24" s="207"/>
      <c r="BE24" s="207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8"/>
    </row>
    <row r="25" spans="1:78" s="109" customFormat="1" ht="16.5" customHeight="1">
      <c r="A25"/>
      <c r="B25" s="90">
        <v>21</v>
      </c>
      <c r="C25" s="91"/>
      <c r="D25" s="92"/>
      <c r="E25" s="92"/>
      <c r="F25" s="92"/>
      <c r="G25" s="92"/>
      <c r="H25" s="93"/>
      <c r="I25" s="93"/>
      <c r="J25" s="93"/>
      <c r="K25" s="93"/>
      <c r="L25" s="97"/>
      <c r="M25" s="98"/>
      <c r="N25" s="204"/>
      <c r="O25" s="99"/>
      <c r="P25" s="100"/>
      <c r="Q25" s="100"/>
      <c r="R25" s="101" t="str">
        <f>IF(M25&gt;25,"RF",IF(N25&gt;5.9,"A","EE"))</f>
        <v>EE</v>
      </c>
      <c r="S25" s="205"/>
      <c r="T25" s="101" t="str">
        <f>IF(R25="A","A",IF(R25="RF",R25,IF(R25="EE",IF(S25="",R25,IF(S25&gt;5.9,"A","RNEE")))))</f>
        <v>EE</v>
      </c>
      <c r="U25" s="206">
        <f>IF(S25="",N25,S25)</f>
        <v>0</v>
      </c>
      <c r="V25" s="104"/>
      <c r="W25" s="207"/>
      <c r="X25" s="207"/>
      <c r="Y25" s="207"/>
      <c r="Z25" s="207"/>
      <c r="AA25" s="207"/>
      <c r="AB25" s="207"/>
      <c r="AC25" s="207"/>
      <c r="AD25" s="207"/>
      <c r="AE25" s="207"/>
      <c r="AF25" s="106"/>
      <c r="AG25" s="207"/>
      <c r="AH25" s="207"/>
      <c r="AI25" s="207"/>
      <c r="AJ25" s="207"/>
      <c r="AK25" s="207"/>
      <c r="AL25" s="207"/>
      <c r="AM25" s="207"/>
      <c r="AN25" s="207"/>
      <c r="AO25" s="207"/>
      <c r="AP25" s="106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106"/>
      <c r="BC25" s="207"/>
      <c r="BD25" s="207"/>
      <c r="BE25" s="207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8"/>
    </row>
    <row r="26" spans="1:78" s="109" customFormat="1" ht="16.5" customHeight="1">
      <c r="A26"/>
      <c r="B26" s="110">
        <v>22</v>
      </c>
      <c r="C26" s="111"/>
      <c r="D26" s="112"/>
      <c r="E26" s="112"/>
      <c r="F26" s="112"/>
      <c r="G26" s="112"/>
      <c r="H26" s="113"/>
      <c r="I26" s="113"/>
      <c r="J26" s="113"/>
      <c r="K26" s="113"/>
      <c r="L26" s="208"/>
      <c r="M26" s="209"/>
      <c r="N26" s="210"/>
      <c r="O26" s="211"/>
      <c r="P26" s="212"/>
      <c r="Q26" s="212"/>
      <c r="R26" s="213" t="str">
        <f>IF(M26&gt;25,"RF",IF(N26&gt;5.9,"A","EE"))</f>
        <v>EE</v>
      </c>
      <c r="S26" s="214"/>
      <c r="T26" s="213" t="str">
        <f>IF(R26="A","A",IF(R26="RF",R26,IF(R26="EE",IF(S26="",R26,IF(S26&gt;5.9,"A","RNEE")))))</f>
        <v>EE</v>
      </c>
      <c r="U26" s="215">
        <f>IF(S26="",N26,S26)</f>
        <v>0</v>
      </c>
      <c r="V26" s="104"/>
      <c r="W26" s="207"/>
      <c r="X26" s="207"/>
      <c r="Y26" s="207"/>
      <c r="Z26" s="207"/>
      <c r="AA26" s="207"/>
      <c r="AB26" s="207"/>
      <c r="AC26" s="207"/>
      <c r="AD26" s="207"/>
      <c r="AE26" s="207"/>
      <c r="AF26" s="106"/>
      <c r="AG26" s="207"/>
      <c r="AH26" s="207"/>
      <c r="AI26" s="207"/>
      <c r="AJ26" s="207"/>
      <c r="AK26" s="207"/>
      <c r="AL26" s="207"/>
      <c r="AM26" s="207"/>
      <c r="AN26" s="207"/>
      <c r="AO26" s="207"/>
      <c r="AP26" s="106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106"/>
      <c r="BC26" s="207"/>
      <c r="BD26" s="207"/>
      <c r="BE26" s="207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8"/>
    </row>
    <row r="27" spans="1:78" s="109" customFormat="1" ht="16.5" customHeight="1">
      <c r="A27"/>
      <c r="B27" s="90">
        <v>23</v>
      </c>
      <c r="C27" s="91"/>
      <c r="D27" s="92"/>
      <c r="E27" s="92"/>
      <c r="F27" s="92"/>
      <c r="G27" s="92"/>
      <c r="H27" s="93"/>
      <c r="I27" s="93"/>
      <c r="J27" s="93"/>
      <c r="K27" s="93"/>
      <c r="L27" s="97"/>
      <c r="M27" s="98"/>
      <c r="N27" s="204"/>
      <c r="O27" s="99"/>
      <c r="P27" s="100"/>
      <c r="Q27" s="100"/>
      <c r="R27" s="101" t="str">
        <f>IF(M27&gt;25,"RF",IF(N27&gt;5.9,"A","EE"))</f>
        <v>EE</v>
      </c>
      <c r="S27" s="205"/>
      <c r="T27" s="101" t="str">
        <f>IF(R27="A","A",IF(R27="RF",R27,IF(R27="EE",IF(S27="",R27,IF(S27&gt;5.9,"A","RNEE")))))</f>
        <v>EE</v>
      </c>
      <c r="U27" s="206">
        <f>IF(S27="",N27,S27)</f>
        <v>0</v>
      </c>
      <c r="V27" s="104"/>
      <c r="W27" s="207"/>
      <c r="X27" s="207"/>
      <c r="Y27" s="207"/>
      <c r="Z27" s="207"/>
      <c r="AA27" s="207"/>
      <c r="AB27" s="207"/>
      <c r="AC27" s="207"/>
      <c r="AD27" s="207"/>
      <c r="AE27" s="207"/>
      <c r="AF27" s="106"/>
      <c r="AG27" s="207"/>
      <c r="AH27" s="207"/>
      <c r="AI27" s="207"/>
      <c r="AJ27" s="207"/>
      <c r="AK27" s="207"/>
      <c r="AL27" s="207"/>
      <c r="AM27" s="207"/>
      <c r="AN27" s="207"/>
      <c r="AO27" s="207"/>
      <c r="AP27" s="106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106"/>
      <c r="BC27" s="207"/>
      <c r="BD27" s="207"/>
      <c r="BE27" s="207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8"/>
    </row>
    <row r="28" spans="1:78" s="109" customFormat="1" ht="16.5" customHeight="1">
      <c r="A28"/>
      <c r="B28" s="110">
        <v>24</v>
      </c>
      <c r="C28" s="111"/>
      <c r="D28" s="112"/>
      <c r="E28" s="112"/>
      <c r="F28" s="112"/>
      <c r="G28" s="112"/>
      <c r="H28" s="113"/>
      <c r="I28" s="113"/>
      <c r="J28" s="113"/>
      <c r="K28" s="113"/>
      <c r="L28" s="208"/>
      <c r="M28" s="209"/>
      <c r="N28" s="210"/>
      <c r="O28" s="211"/>
      <c r="P28" s="212"/>
      <c r="Q28" s="212"/>
      <c r="R28" s="213" t="str">
        <f>IF(M28&gt;25,"RF",IF(N28&gt;5.9,"A","EE"))</f>
        <v>EE</v>
      </c>
      <c r="S28" s="214"/>
      <c r="T28" s="213" t="str">
        <f>IF(R28="A","A",IF(R28="RF",R28,IF(R28="EE",IF(S28="",R28,IF(S28&gt;5.9,"A","RNEE")))))</f>
        <v>EE</v>
      </c>
      <c r="U28" s="215">
        <f>IF(S28="",N28,S28)</f>
        <v>0</v>
      </c>
      <c r="V28" s="104"/>
      <c r="W28" s="207"/>
      <c r="X28" s="207"/>
      <c r="Y28" s="207"/>
      <c r="Z28" s="207"/>
      <c r="AA28" s="207"/>
      <c r="AB28" s="207"/>
      <c r="AC28" s="207"/>
      <c r="AD28" s="207"/>
      <c r="AE28" s="207"/>
      <c r="AF28" s="106"/>
      <c r="AG28" s="207"/>
      <c r="AH28" s="207"/>
      <c r="AI28" s="207"/>
      <c r="AJ28" s="207"/>
      <c r="AK28" s="207"/>
      <c r="AL28" s="207"/>
      <c r="AM28" s="207"/>
      <c r="AN28" s="207"/>
      <c r="AO28" s="207"/>
      <c r="AP28" s="106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106"/>
      <c r="BC28" s="207"/>
      <c r="BD28" s="207"/>
      <c r="BE28" s="207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8"/>
    </row>
    <row r="29" spans="1:78" s="109" customFormat="1" ht="16.5" customHeight="1">
      <c r="A29"/>
      <c r="B29" s="90">
        <v>25</v>
      </c>
      <c r="C29" s="91"/>
      <c r="D29" s="92"/>
      <c r="E29" s="92"/>
      <c r="F29" s="92"/>
      <c r="G29" s="92"/>
      <c r="H29" s="93"/>
      <c r="I29" s="93"/>
      <c r="J29" s="93"/>
      <c r="K29" s="93"/>
      <c r="L29" s="97"/>
      <c r="M29" s="98"/>
      <c r="N29" s="204"/>
      <c r="O29" s="99"/>
      <c r="P29" s="100"/>
      <c r="Q29" s="100"/>
      <c r="R29" s="101" t="str">
        <f>IF(M29&gt;25,"RF",IF(N29&gt;5.9,"A","EE"))</f>
        <v>EE</v>
      </c>
      <c r="S29" s="205"/>
      <c r="T29" s="101" t="str">
        <f>IF(R29="A","A",IF(R29="RF",R29,IF(R29="EE",IF(S29="",R29,IF(S29&gt;5.9,"A","RNEE")))))</f>
        <v>EE</v>
      </c>
      <c r="U29" s="206">
        <f>IF(S29="",N29,S29)</f>
        <v>0</v>
      </c>
      <c r="V29" s="104"/>
      <c r="W29" s="207"/>
      <c r="X29" s="207"/>
      <c r="Y29" s="207"/>
      <c r="Z29" s="207"/>
      <c r="AA29" s="207"/>
      <c r="AB29" s="207"/>
      <c r="AC29" s="207"/>
      <c r="AD29" s="207"/>
      <c r="AE29" s="207"/>
      <c r="AF29" s="106"/>
      <c r="AG29" s="207"/>
      <c r="AH29" s="207"/>
      <c r="AI29" s="207"/>
      <c r="AJ29" s="207"/>
      <c r="AK29" s="207"/>
      <c r="AL29" s="207"/>
      <c r="AM29" s="207"/>
      <c r="AN29" s="207"/>
      <c r="AO29" s="207"/>
      <c r="AP29" s="106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106"/>
      <c r="BC29" s="207"/>
      <c r="BD29" s="207"/>
      <c r="BE29" s="207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8"/>
    </row>
    <row r="30" spans="1:78" s="109" customFormat="1" ht="16.5" customHeight="1">
      <c r="A30"/>
      <c r="B30" s="110">
        <v>26</v>
      </c>
      <c r="C30" s="111"/>
      <c r="D30" s="112"/>
      <c r="E30" s="112"/>
      <c r="F30" s="112"/>
      <c r="G30" s="112"/>
      <c r="H30" s="113"/>
      <c r="I30" s="113"/>
      <c r="J30" s="113"/>
      <c r="K30" s="113"/>
      <c r="L30" s="208"/>
      <c r="M30" s="209"/>
      <c r="N30" s="210"/>
      <c r="O30" s="211"/>
      <c r="P30" s="212"/>
      <c r="Q30" s="212"/>
      <c r="R30" s="213" t="str">
        <f>IF(M30&gt;25,"RF",IF(N30&gt;5.9,"A","EE"))</f>
        <v>EE</v>
      </c>
      <c r="S30" s="214"/>
      <c r="T30" s="213" t="str">
        <f>IF(R30="A","A",IF(R30="RF",R30,IF(R30="EE",IF(S30="",R30,IF(S30&gt;5.9,"A","RNEE")))))</f>
        <v>EE</v>
      </c>
      <c r="U30" s="215">
        <f>IF(S30="",N30,S30)</f>
        <v>0</v>
      </c>
      <c r="V30" s="104"/>
      <c r="W30" s="207"/>
      <c r="X30" s="207"/>
      <c r="Y30" s="207"/>
      <c r="Z30" s="207"/>
      <c r="AA30" s="207"/>
      <c r="AB30" s="207"/>
      <c r="AC30" s="207"/>
      <c r="AD30" s="207"/>
      <c r="AE30" s="207"/>
      <c r="AF30" s="106"/>
      <c r="AG30" s="207"/>
      <c r="AH30" s="207"/>
      <c r="AI30" s="207"/>
      <c r="AJ30" s="207"/>
      <c r="AK30" s="207"/>
      <c r="AL30" s="207"/>
      <c r="AM30" s="207"/>
      <c r="AN30" s="207"/>
      <c r="AO30" s="207"/>
      <c r="AP30" s="106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106"/>
      <c r="BC30" s="207"/>
      <c r="BD30" s="207"/>
      <c r="BE30" s="207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8"/>
    </row>
    <row r="31" spans="1:78" s="109" customFormat="1" ht="16.5" customHeight="1">
      <c r="A31"/>
      <c r="B31" s="90">
        <v>27</v>
      </c>
      <c r="C31" s="91"/>
      <c r="D31" s="92"/>
      <c r="E31" s="92"/>
      <c r="F31" s="92"/>
      <c r="G31" s="92"/>
      <c r="H31" s="93"/>
      <c r="I31" s="93"/>
      <c r="J31" s="93"/>
      <c r="K31" s="93"/>
      <c r="L31" s="97"/>
      <c r="M31" s="98"/>
      <c r="N31" s="204"/>
      <c r="O31" s="99"/>
      <c r="P31" s="100"/>
      <c r="Q31" s="100"/>
      <c r="R31" s="101" t="str">
        <f>IF(M31&gt;25,"RF",IF(N31&gt;5.9,"A","EE"))</f>
        <v>EE</v>
      </c>
      <c r="S31" s="205"/>
      <c r="T31" s="101" t="str">
        <f>IF(R31="A","A",IF(R31="RF",R31,IF(R31="EE",IF(S31="",R31,IF(S31&gt;5.9,"A","RNEE")))))</f>
        <v>EE</v>
      </c>
      <c r="U31" s="206">
        <f>IF(S31="",L31,S31)</f>
        <v>0</v>
      </c>
      <c r="V31" s="104"/>
      <c r="W31" s="207"/>
      <c r="X31" s="207"/>
      <c r="Y31" s="207"/>
      <c r="Z31" s="207"/>
      <c r="AA31" s="207"/>
      <c r="AB31" s="207"/>
      <c r="AC31" s="207"/>
      <c r="AD31" s="207"/>
      <c r="AE31" s="207"/>
      <c r="AF31" s="106"/>
      <c r="AG31" s="207"/>
      <c r="AH31" s="207"/>
      <c r="AI31" s="207"/>
      <c r="AJ31" s="207"/>
      <c r="AK31" s="207"/>
      <c r="AL31" s="207"/>
      <c r="AM31" s="207"/>
      <c r="AN31" s="207"/>
      <c r="AO31" s="207"/>
      <c r="AP31" s="106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106"/>
      <c r="BC31" s="207"/>
      <c r="BD31" s="207"/>
      <c r="BE31" s="207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8"/>
    </row>
    <row r="32" spans="1:78" s="109" customFormat="1" ht="16.5" customHeight="1">
      <c r="A32"/>
      <c r="B32" s="110">
        <v>28</v>
      </c>
      <c r="C32" s="111"/>
      <c r="D32" s="112"/>
      <c r="E32" s="112"/>
      <c r="F32" s="112"/>
      <c r="G32" s="112"/>
      <c r="H32" s="113"/>
      <c r="I32" s="113"/>
      <c r="J32" s="113"/>
      <c r="K32" s="113"/>
      <c r="L32" s="208"/>
      <c r="M32" s="209"/>
      <c r="N32" s="210"/>
      <c r="O32" s="211"/>
      <c r="P32" s="212"/>
      <c r="Q32" s="212"/>
      <c r="R32" s="213"/>
      <c r="S32" s="214"/>
      <c r="T32" s="213"/>
      <c r="U32" s="215"/>
      <c r="V32" s="104"/>
      <c r="W32" s="207"/>
      <c r="X32" s="207"/>
      <c r="Y32" s="207"/>
      <c r="Z32" s="207"/>
      <c r="AA32" s="207"/>
      <c r="AB32" s="207"/>
      <c r="AC32" s="207"/>
      <c r="AD32" s="207"/>
      <c r="AE32" s="207"/>
      <c r="AF32" s="106"/>
      <c r="AG32" s="207"/>
      <c r="AH32" s="207"/>
      <c r="AI32" s="207"/>
      <c r="AJ32" s="207"/>
      <c r="AK32" s="207"/>
      <c r="AL32" s="207"/>
      <c r="AM32" s="207"/>
      <c r="AN32" s="207"/>
      <c r="AO32" s="207"/>
      <c r="AP32" s="106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106"/>
      <c r="BC32" s="207"/>
      <c r="BD32" s="207"/>
      <c r="BE32" s="207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8"/>
    </row>
    <row r="33" spans="1:78" s="109" customFormat="1" ht="16.5" customHeight="1">
      <c r="A33"/>
      <c r="B33" s="90">
        <v>29</v>
      </c>
      <c r="C33" s="91"/>
      <c r="D33" s="92"/>
      <c r="E33" s="92"/>
      <c r="F33" s="92"/>
      <c r="G33" s="92"/>
      <c r="H33" s="93"/>
      <c r="I33" s="93"/>
      <c r="J33" s="93"/>
      <c r="K33" s="93"/>
      <c r="L33" s="97"/>
      <c r="M33" s="98"/>
      <c r="N33" s="204"/>
      <c r="O33" s="99"/>
      <c r="P33" s="100"/>
      <c r="Q33" s="100"/>
      <c r="R33" s="101"/>
      <c r="S33" s="205"/>
      <c r="T33" s="101"/>
      <c r="U33" s="206"/>
      <c r="V33" s="104"/>
      <c r="W33" s="207"/>
      <c r="X33" s="207"/>
      <c r="Y33" s="207"/>
      <c r="Z33" s="207"/>
      <c r="AA33" s="207"/>
      <c r="AB33" s="207"/>
      <c r="AC33" s="207"/>
      <c r="AD33" s="207"/>
      <c r="AE33" s="207"/>
      <c r="AF33" s="106"/>
      <c r="AG33" s="207"/>
      <c r="AH33" s="207"/>
      <c r="AI33" s="207"/>
      <c r="AJ33" s="207"/>
      <c r="AK33" s="207"/>
      <c r="AL33" s="207"/>
      <c r="AM33" s="207"/>
      <c r="AN33" s="207"/>
      <c r="AO33" s="207"/>
      <c r="AP33" s="106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106"/>
      <c r="BC33" s="207"/>
      <c r="BD33" s="207"/>
      <c r="BE33" s="207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8"/>
    </row>
    <row r="34" spans="1:78" s="109" customFormat="1" ht="16.5" customHeight="1">
      <c r="A34"/>
      <c r="B34" s="110">
        <v>30</v>
      </c>
      <c r="C34" s="111"/>
      <c r="D34" s="112"/>
      <c r="E34" s="112"/>
      <c r="F34" s="112"/>
      <c r="G34" s="112"/>
      <c r="H34" s="113"/>
      <c r="I34" s="113"/>
      <c r="J34" s="113"/>
      <c r="K34" s="113"/>
      <c r="L34" s="208"/>
      <c r="M34" s="209"/>
      <c r="N34" s="210"/>
      <c r="O34" s="211"/>
      <c r="P34" s="212"/>
      <c r="Q34" s="212"/>
      <c r="R34" s="213"/>
      <c r="S34" s="214"/>
      <c r="T34" s="213"/>
      <c r="U34" s="215"/>
      <c r="V34" s="104"/>
      <c r="W34" s="207"/>
      <c r="X34" s="207"/>
      <c r="Y34" s="207"/>
      <c r="Z34" s="207"/>
      <c r="AA34" s="207"/>
      <c r="AB34" s="207"/>
      <c r="AC34" s="207"/>
      <c r="AD34" s="207"/>
      <c r="AE34" s="207"/>
      <c r="AF34" s="106"/>
      <c r="AG34" s="207"/>
      <c r="AH34" s="207"/>
      <c r="AI34" s="207"/>
      <c r="AJ34" s="207"/>
      <c r="AK34" s="207"/>
      <c r="AL34" s="207"/>
      <c r="AM34" s="207"/>
      <c r="AN34" s="207"/>
      <c r="AO34" s="207"/>
      <c r="AP34" s="106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106"/>
      <c r="BC34" s="207"/>
      <c r="BD34" s="207"/>
      <c r="BE34" s="207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8"/>
    </row>
    <row r="35" spans="1:78" s="109" customFormat="1" ht="16.5" customHeight="1">
      <c r="A35"/>
      <c r="B35" s="90">
        <v>31</v>
      </c>
      <c r="C35" s="91"/>
      <c r="D35" s="92"/>
      <c r="E35" s="92"/>
      <c r="F35" s="92"/>
      <c r="G35" s="92"/>
      <c r="H35" s="93"/>
      <c r="I35" s="93"/>
      <c r="J35" s="93"/>
      <c r="K35" s="93"/>
      <c r="L35" s="97"/>
      <c r="M35" s="98"/>
      <c r="N35" s="204"/>
      <c r="O35" s="99"/>
      <c r="P35" s="100"/>
      <c r="Q35" s="100"/>
      <c r="R35" s="101"/>
      <c r="S35" s="205"/>
      <c r="T35" s="101"/>
      <c r="U35" s="206"/>
      <c r="V35" s="104"/>
      <c r="W35" s="207"/>
      <c r="X35" s="207"/>
      <c r="Y35" s="207"/>
      <c r="Z35" s="207"/>
      <c r="AA35" s="207"/>
      <c r="AB35" s="207"/>
      <c r="AC35" s="207"/>
      <c r="AD35" s="207"/>
      <c r="AE35" s="207"/>
      <c r="AF35" s="106"/>
      <c r="AG35" s="207"/>
      <c r="AH35" s="207"/>
      <c r="AI35" s="207"/>
      <c r="AJ35" s="207"/>
      <c r="AK35" s="207"/>
      <c r="AL35" s="207"/>
      <c r="AM35" s="207"/>
      <c r="AN35" s="207"/>
      <c r="AO35" s="207"/>
      <c r="AP35" s="106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106"/>
      <c r="BC35" s="207"/>
      <c r="BD35" s="207"/>
      <c r="BE35" s="207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8"/>
    </row>
    <row r="36" spans="1:78" s="109" customFormat="1" ht="16.5" customHeight="1">
      <c r="A36"/>
      <c r="B36" s="110">
        <v>32</v>
      </c>
      <c r="C36" s="111"/>
      <c r="D36" s="112"/>
      <c r="E36" s="112"/>
      <c r="F36" s="112"/>
      <c r="G36" s="112"/>
      <c r="H36" s="113"/>
      <c r="I36" s="113"/>
      <c r="J36" s="113"/>
      <c r="K36" s="113"/>
      <c r="L36" s="208"/>
      <c r="M36" s="209"/>
      <c r="N36" s="210"/>
      <c r="O36" s="211"/>
      <c r="P36" s="212"/>
      <c r="Q36" s="212"/>
      <c r="R36" s="213"/>
      <c r="S36" s="214"/>
      <c r="T36" s="213"/>
      <c r="U36" s="215"/>
      <c r="V36" s="104"/>
      <c r="W36" s="207"/>
      <c r="X36" s="207"/>
      <c r="Y36" s="207"/>
      <c r="Z36" s="207"/>
      <c r="AA36" s="207"/>
      <c r="AB36" s="207"/>
      <c r="AC36" s="207"/>
      <c r="AD36" s="207"/>
      <c r="AE36" s="207"/>
      <c r="AF36" s="106"/>
      <c r="AG36" s="207"/>
      <c r="AH36" s="207"/>
      <c r="AI36" s="207"/>
      <c r="AJ36" s="207"/>
      <c r="AK36" s="207"/>
      <c r="AL36" s="207"/>
      <c r="AM36" s="207"/>
      <c r="AN36" s="207"/>
      <c r="AO36" s="207"/>
      <c r="AP36" s="106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106"/>
      <c r="BC36" s="207"/>
      <c r="BD36" s="207"/>
      <c r="BE36" s="207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8"/>
    </row>
    <row r="37" spans="1:78" s="109" customFormat="1" ht="16.5" customHeight="1">
      <c r="A37"/>
      <c r="B37" s="90">
        <v>33</v>
      </c>
      <c r="C37" s="91"/>
      <c r="D37" s="92"/>
      <c r="E37" s="92"/>
      <c r="F37" s="92"/>
      <c r="G37" s="92"/>
      <c r="H37" s="93"/>
      <c r="I37" s="93"/>
      <c r="J37" s="93"/>
      <c r="K37" s="93"/>
      <c r="L37" s="97"/>
      <c r="M37" s="98"/>
      <c r="N37" s="204"/>
      <c r="O37" s="99"/>
      <c r="P37" s="100"/>
      <c r="Q37" s="100"/>
      <c r="R37" s="101"/>
      <c r="S37" s="205"/>
      <c r="T37" s="101"/>
      <c r="U37" s="206"/>
      <c r="V37" s="104"/>
      <c r="W37" s="207"/>
      <c r="X37" s="207"/>
      <c r="Y37" s="207"/>
      <c r="Z37" s="207"/>
      <c r="AA37" s="207"/>
      <c r="AB37" s="207"/>
      <c r="AC37" s="207"/>
      <c r="AD37" s="207"/>
      <c r="AE37" s="207"/>
      <c r="AF37" s="106"/>
      <c r="AG37" s="207"/>
      <c r="AH37" s="207"/>
      <c r="AI37" s="207"/>
      <c r="AJ37" s="207"/>
      <c r="AK37" s="207"/>
      <c r="AL37" s="207"/>
      <c r="AM37" s="207"/>
      <c r="AN37" s="207"/>
      <c r="AO37" s="207"/>
      <c r="AP37" s="106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106"/>
      <c r="BC37" s="207"/>
      <c r="BD37" s="207"/>
      <c r="BE37" s="207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8"/>
    </row>
    <row r="38" spans="1:78" s="109" customFormat="1" ht="16.5" customHeight="1">
      <c r="A38"/>
      <c r="B38" s="110">
        <v>34</v>
      </c>
      <c r="C38" s="111"/>
      <c r="D38" s="112"/>
      <c r="E38" s="112"/>
      <c r="F38" s="112"/>
      <c r="G38" s="112"/>
      <c r="H38" s="113"/>
      <c r="I38" s="113"/>
      <c r="J38" s="113"/>
      <c r="K38" s="113"/>
      <c r="L38" s="208"/>
      <c r="M38" s="209"/>
      <c r="N38" s="210"/>
      <c r="O38" s="211"/>
      <c r="P38" s="212"/>
      <c r="Q38" s="212"/>
      <c r="R38" s="213"/>
      <c r="S38" s="214"/>
      <c r="T38" s="213"/>
      <c r="U38" s="215"/>
      <c r="V38" s="104"/>
      <c r="W38" s="207"/>
      <c r="X38" s="207"/>
      <c r="Y38" s="207"/>
      <c r="Z38" s="207"/>
      <c r="AA38" s="207"/>
      <c r="AB38" s="207"/>
      <c r="AC38" s="207"/>
      <c r="AD38" s="207"/>
      <c r="AE38" s="207"/>
      <c r="AF38" s="106"/>
      <c r="AG38" s="207"/>
      <c r="AH38" s="207"/>
      <c r="AI38" s="207"/>
      <c r="AJ38" s="207"/>
      <c r="AK38" s="207"/>
      <c r="AL38" s="207"/>
      <c r="AM38" s="207"/>
      <c r="AN38" s="207"/>
      <c r="AO38" s="207"/>
      <c r="AP38" s="106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106"/>
      <c r="BC38" s="207"/>
      <c r="BD38" s="207"/>
      <c r="BE38" s="207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8"/>
    </row>
    <row r="39" spans="1:78" s="109" customFormat="1" ht="16.5" customHeight="1">
      <c r="A39"/>
      <c r="B39" s="90">
        <v>35</v>
      </c>
      <c r="C39" s="91"/>
      <c r="D39" s="92"/>
      <c r="E39" s="92"/>
      <c r="F39" s="92"/>
      <c r="G39" s="92"/>
      <c r="H39" s="93"/>
      <c r="I39" s="93"/>
      <c r="J39" s="93"/>
      <c r="K39" s="93"/>
      <c r="L39" s="97"/>
      <c r="M39" s="98"/>
      <c r="N39" s="204"/>
      <c r="O39" s="99"/>
      <c r="P39" s="100"/>
      <c r="Q39" s="100"/>
      <c r="R39" s="101"/>
      <c r="S39" s="205"/>
      <c r="T39" s="101"/>
      <c r="U39" s="206"/>
      <c r="V39" s="104"/>
      <c r="W39" s="207"/>
      <c r="X39" s="207"/>
      <c r="Y39" s="207"/>
      <c r="Z39" s="207"/>
      <c r="AA39" s="207"/>
      <c r="AB39" s="207"/>
      <c r="AC39" s="207"/>
      <c r="AD39" s="207"/>
      <c r="AE39" s="207"/>
      <c r="AF39" s="106"/>
      <c r="AG39" s="207"/>
      <c r="AH39" s="207"/>
      <c r="AI39" s="207"/>
      <c r="AJ39" s="207"/>
      <c r="AK39" s="207"/>
      <c r="AL39" s="207"/>
      <c r="AM39" s="207"/>
      <c r="AN39" s="207"/>
      <c r="AO39" s="207"/>
      <c r="AP39" s="106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106"/>
      <c r="BC39" s="207"/>
      <c r="BD39" s="207"/>
      <c r="BE39" s="207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8"/>
    </row>
    <row r="40" spans="1:78" s="109" customFormat="1" ht="16.5" customHeight="1">
      <c r="A40"/>
      <c r="B40" s="110">
        <v>36</v>
      </c>
      <c r="C40" s="111"/>
      <c r="D40" s="112"/>
      <c r="E40" s="112"/>
      <c r="F40" s="112"/>
      <c r="G40" s="112"/>
      <c r="H40" s="113"/>
      <c r="I40" s="113"/>
      <c r="J40" s="113"/>
      <c r="K40" s="113"/>
      <c r="L40" s="208"/>
      <c r="M40" s="209"/>
      <c r="N40" s="210"/>
      <c r="O40" s="211"/>
      <c r="P40" s="212"/>
      <c r="Q40" s="212"/>
      <c r="R40" s="213"/>
      <c r="S40" s="214"/>
      <c r="T40" s="213"/>
      <c r="U40" s="215"/>
      <c r="V40" s="104"/>
      <c r="W40" s="207"/>
      <c r="X40" s="207"/>
      <c r="Y40" s="207"/>
      <c r="Z40" s="207"/>
      <c r="AA40" s="207"/>
      <c r="AB40" s="207"/>
      <c r="AC40" s="207"/>
      <c r="AD40" s="207"/>
      <c r="AE40" s="207"/>
      <c r="AF40" s="106"/>
      <c r="AG40" s="207"/>
      <c r="AH40" s="207"/>
      <c r="AI40" s="207"/>
      <c r="AJ40" s="207"/>
      <c r="AK40" s="207"/>
      <c r="AL40" s="207"/>
      <c r="AM40" s="207"/>
      <c r="AN40" s="207"/>
      <c r="AO40" s="207"/>
      <c r="AP40" s="106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106"/>
      <c r="BC40" s="207"/>
      <c r="BD40" s="207"/>
      <c r="BE40" s="207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8"/>
    </row>
    <row r="41" spans="1:78" s="109" customFormat="1" ht="16.5" customHeight="1">
      <c r="A41"/>
      <c r="B41" s="90">
        <v>37</v>
      </c>
      <c r="C41" s="91"/>
      <c r="D41" s="92"/>
      <c r="E41" s="92"/>
      <c r="F41" s="92"/>
      <c r="G41" s="92"/>
      <c r="H41" s="93"/>
      <c r="I41" s="93"/>
      <c r="J41" s="93"/>
      <c r="K41" s="93"/>
      <c r="L41" s="97"/>
      <c r="M41" s="98"/>
      <c r="N41" s="204"/>
      <c r="O41" s="99"/>
      <c r="P41" s="100"/>
      <c r="Q41" s="100"/>
      <c r="R41" s="101"/>
      <c r="S41" s="205"/>
      <c r="T41" s="101"/>
      <c r="U41" s="206"/>
      <c r="V41" s="104"/>
      <c r="W41" s="207"/>
      <c r="X41" s="207"/>
      <c r="Y41" s="207"/>
      <c r="Z41" s="207"/>
      <c r="AA41" s="207"/>
      <c r="AB41" s="207"/>
      <c r="AC41" s="207"/>
      <c r="AD41" s="207"/>
      <c r="AE41" s="207"/>
      <c r="AF41" s="106"/>
      <c r="AG41" s="207"/>
      <c r="AH41" s="207"/>
      <c r="AI41" s="207"/>
      <c r="AJ41" s="207"/>
      <c r="AK41" s="207"/>
      <c r="AL41" s="207"/>
      <c r="AM41" s="207"/>
      <c r="AN41" s="207"/>
      <c r="AO41" s="207"/>
      <c r="AP41" s="106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106"/>
      <c r="BC41" s="207"/>
      <c r="BD41" s="207"/>
      <c r="BE41" s="207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8"/>
    </row>
    <row r="42" spans="1:78" s="109" customFormat="1" ht="16.5" customHeight="1">
      <c r="A42"/>
      <c r="B42" s="110">
        <v>38</v>
      </c>
      <c r="C42" s="111"/>
      <c r="D42" s="112"/>
      <c r="E42" s="112"/>
      <c r="F42" s="112"/>
      <c r="G42" s="112"/>
      <c r="H42" s="113"/>
      <c r="I42" s="113"/>
      <c r="J42" s="113"/>
      <c r="K42" s="113"/>
      <c r="L42" s="208"/>
      <c r="M42" s="209"/>
      <c r="N42" s="210"/>
      <c r="O42" s="211"/>
      <c r="P42" s="212"/>
      <c r="Q42" s="212"/>
      <c r="R42" s="213"/>
      <c r="S42" s="214"/>
      <c r="T42" s="213"/>
      <c r="U42" s="215"/>
      <c r="V42" s="104"/>
      <c r="W42" s="207"/>
      <c r="X42" s="207"/>
      <c r="Y42" s="207"/>
      <c r="Z42" s="207"/>
      <c r="AA42" s="207"/>
      <c r="AB42" s="207"/>
      <c r="AC42" s="207"/>
      <c r="AD42" s="207"/>
      <c r="AE42" s="207"/>
      <c r="AF42" s="106"/>
      <c r="AG42" s="207"/>
      <c r="AH42" s="207"/>
      <c r="AI42" s="207"/>
      <c r="AJ42" s="207"/>
      <c r="AK42" s="207"/>
      <c r="AL42" s="207"/>
      <c r="AM42" s="207"/>
      <c r="AN42" s="207"/>
      <c r="AO42" s="207"/>
      <c r="AP42" s="106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106"/>
      <c r="BC42" s="207"/>
      <c r="BD42" s="207"/>
      <c r="BE42" s="207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8"/>
    </row>
    <row r="43" spans="1:78" s="109" customFormat="1" ht="16.5" customHeight="1">
      <c r="A43"/>
      <c r="B43" s="90">
        <v>39</v>
      </c>
      <c r="C43" s="91"/>
      <c r="D43" s="92"/>
      <c r="E43" s="92"/>
      <c r="F43" s="92"/>
      <c r="G43" s="92"/>
      <c r="H43" s="93"/>
      <c r="I43" s="93"/>
      <c r="J43" s="93"/>
      <c r="K43" s="93"/>
      <c r="L43" s="97"/>
      <c r="M43" s="98"/>
      <c r="N43" s="204"/>
      <c r="O43" s="99"/>
      <c r="P43" s="100"/>
      <c r="Q43" s="100"/>
      <c r="R43" s="101"/>
      <c r="S43" s="205"/>
      <c r="T43" s="101"/>
      <c r="U43" s="206"/>
      <c r="V43" s="104"/>
      <c r="W43" s="207"/>
      <c r="X43" s="207"/>
      <c r="Y43" s="207"/>
      <c r="Z43" s="207"/>
      <c r="AA43" s="207"/>
      <c r="AB43" s="207"/>
      <c r="AC43" s="207"/>
      <c r="AD43" s="207"/>
      <c r="AE43" s="207"/>
      <c r="AF43" s="106"/>
      <c r="AG43" s="207"/>
      <c r="AH43" s="207"/>
      <c r="AI43" s="207"/>
      <c r="AJ43" s="207"/>
      <c r="AK43" s="207"/>
      <c r="AL43" s="207"/>
      <c r="AM43" s="207"/>
      <c r="AN43" s="207"/>
      <c r="AO43" s="207"/>
      <c r="AP43" s="106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106"/>
      <c r="BC43" s="207"/>
      <c r="BD43" s="207"/>
      <c r="BE43" s="207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8"/>
    </row>
    <row r="44" spans="1:78" s="109" customFormat="1" ht="16.5" customHeight="1">
      <c r="A44"/>
      <c r="B44" s="110">
        <v>40</v>
      </c>
      <c r="C44" s="111"/>
      <c r="D44" s="112"/>
      <c r="E44" s="112"/>
      <c r="F44" s="112"/>
      <c r="G44" s="112"/>
      <c r="H44" s="113"/>
      <c r="I44" s="113"/>
      <c r="J44" s="113"/>
      <c r="K44" s="113"/>
      <c r="L44" s="208"/>
      <c r="M44" s="209"/>
      <c r="N44" s="210"/>
      <c r="O44" s="211"/>
      <c r="P44" s="212"/>
      <c r="Q44" s="212"/>
      <c r="R44" s="213"/>
      <c r="S44" s="214"/>
      <c r="T44" s="213"/>
      <c r="U44" s="215"/>
      <c r="V44" s="104"/>
      <c r="W44" s="105"/>
      <c r="X44" s="105"/>
      <c r="Y44" s="105"/>
      <c r="Z44" s="105"/>
      <c r="AA44" s="105"/>
      <c r="AB44" s="105"/>
      <c r="AC44" s="105"/>
      <c r="AD44" s="105"/>
      <c r="AE44" s="105"/>
      <c r="AF44" s="106"/>
      <c r="AG44" s="105"/>
      <c r="AH44" s="105"/>
      <c r="AI44" s="105"/>
      <c r="AJ44" s="105"/>
      <c r="AK44" s="105"/>
      <c r="AL44" s="105"/>
      <c r="AM44" s="105"/>
      <c r="AN44" s="105"/>
      <c r="AO44" s="105"/>
      <c r="AP44" s="106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6"/>
      <c r="BC44" s="105"/>
      <c r="BD44" s="105"/>
      <c r="BE44" s="107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8"/>
    </row>
    <row r="45" spans="1:78" s="109" customFormat="1" ht="16.5" customHeight="1">
      <c r="A45"/>
      <c r="B45" s="90">
        <v>41</v>
      </c>
      <c r="C45" s="91"/>
      <c r="D45" s="92"/>
      <c r="E45" s="92"/>
      <c r="F45" s="92"/>
      <c r="G45" s="92"/>
      <c r="H45" s="93"/>
      <c r="I45" s="93"/>
      <c r="J45" s="93"/>
      <c r="K45" s="93"/>
      <c r="L45" s="97"/>
      <c r="M45" s="98"/>
      <c r="N45" s="204"/>
      <c r="O45" s="99"/>
      <c r="P45" s="100"/>
      <c r="Q45" s="100"/>
      <c r="R45" s="101"/>
      <c r="S45" s="205"/>
      <c r="T45" s="101"/>
      <c r="U45" s="206"/>
      <c r="V45" s="104"/>
      <c r="W45" s="105"/>
      <c r="X45" s="105"/>
      <c r="Y45" s="105"/>
      <c r="Z45" s="105"/>
      <c r="AA45" s="105"/>
      <c r="AB45" s="105"/>
      <c r="AC45" s="105"/>
      <c r="AD45" s="105"/>
      <c r="AE45" s="105"/>
      <c r="AF45" s="106"/>
      <c r="AG45" s="105"/>
      <c r="AH45" s="105"/>
      <c r="AI45" s="105"/>
      <c r="AJ45" s="105"/>
      <c r="AK45" s="105"/>
      <c r="AL45" s="105"/>
      <c r="AM45" s="105"/>
      <c r="AN45" s="105"/>
      <c r="AO45" s="105"/>
      <c r="AP45" s="106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6"/>
      <c r="BC45" s="105"/>
      <c r="BD45" s="105"/>
      <c r="BE45" s="107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8"/>
    </row>
    <row r="46" spans="1:78" s="109" customFormat="1" ht="16.5" customHeight="1">
      <c r="A46"/>
      <c r="B46" s="110">
        <v>42</v>
      </c>
      <c r="C46" s="111"/>
      <c r="D46" s="112"/>
      <c r="E46" s="112"/>
      <c r="F46" s="112"/>
      <c r="G46" s="112"/>
      <c r="H46" s="113"/>
      <c r="I46" s="113"/>
      <c r="J46" s="113"/>
      <c r="K46" s="113"/>
      <c r="L46" s="208"/>
      <c r="M46" s="209"/>
      <c r="N46" s="210"/>
      <c r="O46" s="211"/>
      <c r="P46" s="212"/>
      <c r="Q46" s="212"/>
      <c r="R46" s="213"/>
      <c r="S46" s="214"/>
      <c r="T46" s="213"/>
      <c r="U46" s="215"/>
      <c r="V46" s="104"/>
      <c r="W46" s="105"/>
      <c r="X46" s="105"/>
      <c r="Y46" s="105"/>
      <c r="Z46" s="105"/>
      <c r="AA46" s="105"/>
      <c r="AB46" s="105"/>
      <c r="AC46" s="105"/>
      <c r="AD46" s="105"/>
      <c r="AE46" s="105"/>
      <c r="AF46" s="106"/>
      <c r="AG46" s="105"/>
      <c r="AH46" s="105"/>
      <c r="AI46" s="105"/>
      <c r="AJ46" s="105"/>
      <c r="AK46" s="105"/>
      <c r="AL46" s="105"/>
      <c r="AM46" s="105"/>
      <c r="AN46" s="105"/>
      <c r="AO46" s="105"/>
      <c r="AP46" s="106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6"/>
      <c r="BC46" s="105"/>
      <c r="BD46" s="105"/>
      <c r="BE46" s="107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8"/>
    </row>
    <row r="47" spans="1:78" s="109" customFormat="1" ht="16.5" customHeight="1">
      <c r="A47"/>
      <c r="B47" s="90">
        <v>43</v>
      </c>
      <c r="C47" s="91"/>
      <c r="D47" s="92"/>
      <c r="E47" s="92"/>
      <c r="F47" s="92"/>
      <c r="G47" s="92"/>
      <c r="H47" s="93"/>
      <c r="I47" s="93"/>
      <c r="J47" s="93"/>
      <c r="K47" s="93"/>
      <c r="L47" s="97"/>
      <c r="M47" s="98"/>
      <c r="N47" s="204"/>
      <c r="O47" s="99"/>
      <c r="P47" s="100"/>
      <c r="Q47" s="100"/>
      <c r="R47" s="101"/>
      <c r="S47" s="205"/>
      <c r="T47" s="101"/>
      <c r="U47" s="206"/>
      <c r="V47" s="104"/>
      <c r="W47" s="105"/>
      <c r="X47" s="105"/>
      <c r="Y47" s="105"/>
      <c r="Z47" s="105"/>
      <c r="AA47" s="105"/>
      <c r="AB47" s="105"/>
      <c r="AC47" s="105"/>
      <c r="AD47" s="105"/>
      <c r="AE47" s="105"/>
      <c r="AF47" s="106"/>
      <c r="AG47" s="105"/>
      <c r="AH47" s="105"/>
      <c r="AI47" s="105"/>
      <c r="AJ47" s="105"/>
      <c r="AK47" s="105"/>
      <c r="AL47" s="105"/>
      <c r="AM47" s="105"/>
      <c r="AN47" s="105"/>
      <c r="AO47" s="105"/>
      <c r="AP47" s="106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6"/>
      <c r="BC47" s="105"/>
      <c r="BD47" s="105"/>
      <c r="BE47" s="107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8"/>
    </row>
    <row r="48" spans="1:78" s="109" customFormat="1" ht="16.5" customHeight="1">
      <c r="A48"/>
      <c r="B48" s="110">
        <v>44</v>
      </c>
      <c r="C48" s="111"/>
      <c r="D48" s="112"/>
      <c r="E48" s="112"/>
      <c r="F48" s="112"/>
      <c r="G48" s="112"/>
      <c r="H48" s="113"/>
      <c r="I48" s="113"/>
      <c r="J48" s="113"/>
      <c r="K48" s="113"/>
      <c r="L48" s="208"/>
      <c r="M48" s="209"/>
      <c r="N48" s="210"/>
      <c r="O48" s="211"/>
      <c r="P48" s="212"/>
      <c r="Q48" s="212"/>
      <c r="R48" s="213"/>
      <c r="S48" s="214"/>
      <c r="T48" s="213"/>
      <c r="U48" s="215"/>
      <c r="V48" s="104"/>
      <c r="W48" s="105"/>
      <c r="X48" s="105"/>
      <c r="Y48" s="105"/>
      <c r="Z48" s="105"/>
      <c r="AA48" s="105"/>
      <c r="AB48" s="105"/>
      <c r="AC48" s="105"/>
      <c r="AD48" s="105"/>
      <c r="AE48" s="105"/>
      <c r="AF48" s="106"/>
      <c r="AG48" s="105"/>
      <c r="AH48" s="105"/>
      <c r="AI48" s="105"/>
      <c r="AJ48" s="105"/>
      <c r="AK48" s="105"/>
      <c r="AL48" s="105"/>
      <c r="AM48" s="105"/>
      <c r="AN48" s="105"/>
      <c r="AO48" s="105"/>
      <c r="AP48" s="106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6"/>
      <c r="BC48" s="105"/>
      <c r="BD48" s="105"/>
      <c r="BE48" s="107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8"/>
    </row>
    <row r="49" spans="1:78" s="109" customFormat="1" ht="16.5" customHeight="1">
      <c r="A49"/>
      <c r="B49" s="90">
        <v>45</v>
      </c>
      <c r="C49" s="91"/>
      <c r="D49" s="92"/>
      <c r="E49" s="92"/>
      <c r="F49" s="92"/>
      <c r="G49" s="92"/>
      <c r="H49" s="93"/>
      <c r="I49" s="93"/>
      <c r="J49" s="93"/>
      <c r="K49" s="93"/>
      <c r="L49" s="97"/>
      <c r="M49" s="98"/>
      <c r="N49" s="204"/>
      <c r="O49" s="99"/>
      <c r="P49" s="100"/>
      <c r="Q49" s="100"/>
      <c r="R49" s="101"/>
      <c r="S49" s="205"/>
      <c r="T49" s="101"/>
      <c r="U49" s="206"/>
      <c r="V49" s="104"/>
      <c r="W49" s="105"/>
      <c r="X49" s="105"/>
      <c r="Y49" s="105"/>
      <c r="Z49" s="105"/>
      <c r="AA49" s="105"/>
      <c r="AB49" s="105"/>
      <c r="AC49" s="105"/>
      <c r="AD49" s="105"/>
      <c r="AE49" s="105"/>
      <c r="AF49" s="106"/>
      <c r="AG49" s="105"/>
      <c r="AH49" s="105"/>
      <c r="AI49" s="105"/>
      <c r="AJ49" s="105"/>
      <c r="AK49" s="105"/>
      <c r="AL49" s="105"/>
      <c r="AM49" s="105"/>
      <c r="AN49" s="105"/>
      <c r="AO49" s="105"/>
      <c r="AP49" s="106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6"/>
      <c r="BC49" s="105"/>
      <c r="BD49" s="105"/>
      <c r="BE49" s="107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8"/>
    </row>
    <row r="50" spans="1:78" s="109" customFormat="1" ht="16.5" customHeight="1">
      <c r="A50"/>
      <c r="B50" s="110">
        <v>46</v>
      </c>
      <c r="C50" s="111"/>
      <c r="D50" s="112"/>
      <c r="E50" s="112"/>
      <c r="F50" s="112"/>
      <c r="G50" s="112"/>
      <c r="H50" s="113"/>
      <c r="I50" s="113"/>
      <c r="J50" s="113"/>
      <c r="K50" s="113"/>
      <c r="L50" s="208"/>
      <c r="M50" s="209"/>
      <c r="N50" s="210"/>
      <c r="O50" s="211"/>
      <c r="P50" s="212"/>
      <c r="Q50" s="212"/>
      <c r="R50" s="213"/>
      <c r="S50" s="214"/>
      <c r="T50" s="213"/>
      <c r="U50" s="215"/>
      <c r="V50" s="104"/>
      <c r="W50" s="105"/>
      <c r="X50" s="105"/>
      <c r="Y50" s="105"/>
      <c r="Z50" s="105"/>
      <c r="AA50" s="105"/>
      <c r="AB50" s="105"/>
      <c r="AC50" s="105"/>
      <c r="AD50" s="105"/>
      <c r="AE50" s="105"/>
      <c r="AF50" s="106"/>
      <c r="AG50" s="105"/>
      <c r="AH50" s="105"/>
      <c r="AI50" s="105"/>
      <c r="AJ50" s="105"/>
      <c r="AK50" s="105"/>
      <c r="AL50" s="105"/>
      <c r="AM50" s="105"/>
      <c r="AN50" s="105"/>
      <c r="AO50" s="105"/>
      <c r="AP50" s="106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6"/>
      <c r="BC50" s="105"/>
      <c r="BD50" s="105"/>
      <c r="BE50" s="107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8"/>
    </row>
    <row r="51" spans="1:78" s="109" customFormat="1" ht="16.5" customHeight="1">
      <c r="A51"/>
      <c r="B51" s="90">
        <v>47</v>
      </c>
      <c r="C51" s="91"/>
      <c r="D51" s="92"/>
      <c r="E51" s="92"/>
      <c r="F51" s="92"/>
      <c r="G51" s="92"/>
      <c r="H51" s="93"/>
      <c r="I51" s="93"/>
      <c r="J51" s="93"/>
      <c r="K51" s="93"/>
      <c r="L51" s="97"/>
      <c r="M51" s="98"/>
      <c r="N51" s="204"/>
      <c r="O51" s="99"/>
      <c r="P51" s="100"/>
      <c r="Q51" s="100"/>
      <c r="R51" s="101"/>
      <c r="S51" s="205"/>
      <c r="T51" s="101"/>
      <c r="U51" s="206"/>
      <c r="V51" s="104"/>
      <c r="W51" s="105"/>
      <c r="X51" s="105"/>
      <c r="Y51" s="105"/>
      <c r="Z51" s="105"/>
      <c r="AA51" s="105"/>
      <c r="AB51" s="105"/>
      <c r="AC51" s="105"/>
      <c r="AD51" s="105"/>
      <c r="AE51" s="105"/>
      <c r="AF51" s="106"/>
      <c r="AG51" s="105"/>
      <c r="AH51" s="105"/>
      <c r="AI51" s="105"/>
      <c r="AJ51" s="105"/>
      <c r="AK51" s="105"/>
      <c r="AL51" s="105"/>
      <c r="AM51" s="105"/>
      <c r="AN51" s="105"/>
      <c r="AO51" s="105"/>
      <c r="AP51" s="106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6"/>
      <c r="BC51" s="105"/>
      <c r="BD51" s="105"/>
      <c r="BE51" s="107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8"/>
    </row>
    <row r="52" spans="1:78" s="109" customFormat="1" ht="16.5" customHeight="1">
      <c r="A52"/>
      <c r="B52" s="110">
        <v>48</v>
      </c>
      <c r="C52" s="111"/>
      <c r="D52" s="112"/>
      <c r="E52" s="112"/>
      <c r="F52" s="112"/>
      <c r="G52" s="112"/>
      <c r="H52" s="113"/>
      <c r="I52" s="113"/>
      <c r="J52" s="113"/>
      <c r="K52" s="113"/>
      <c r="L52" s="208"/>
      <c r="M52" s="209"/>
      <c r="N52" s="210"/>
      <c r="O52" s="211"/>
      <c r="P52" s="212"/>
      <c r="Q52" s="212"/>
      <c r="R52" s="213"/>
      <c r="S52" s="214"/>
      <c r="T52" s="213"/>
      <c r="U52" s="215"/>
      <c r="V52" s="104"/>
      <c r="W52" s="105"/>
      <c r="X52" s="105"/>
      <c r="Y52" s="105"/>
      <c r="Z52" s="105"/>
      <c r="AA52" s="105"/>
      <c r="AB52" s="105"/>
      <c r="AC52" s="105"/>
      <c r="AD52" s="105"/>
      <c r="AE52" s="105"/>
      <c r="AF52" s="106"/>
      <c r="AG52" s="105"/>
      <c r="AH52" s="105"/>
      <c r="AI52" s="105"/>
      <c r="AJ52" s="105"/>
      <c r="AK52" s="105"/>
      <c r="AL52" s="105"/>
      <c r="AM52" s="105"/>
      <c r="AN52" s="105"/>
      <c r="AO52" s="105"/>
      <c r="AP52" s="106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6"/>
      <c r="BC52" s="105"/>
      <c r="BD52" s="105"/>
      <c r="BE52" s="107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8"/>
    </row>
    <row r="53" spans="1:78" s="109" customFormat="1" ht="16.5" customHeight="1">
      <c r="A53"/>
      <c r="B53" s="90">
        <v>49</v>
      </c>
      <c r="C53" s="91"/>
      <c r="D53" s="92"/>
      <c r="E53" s="92"/>
      <c r="F53" s="92"/>
      <c r="G53" s="92"/>
      <c r="H53" s="93"/>
      <c r="I53" s="93"/>
      <c r="J53" s="93"/>
      <c r="K53" s="93"/>
      <c r="L53" s="97"/>
      <c r="M53" s="98"/>
      <c r="N53" s="204"/>
      <c r="O53" s="99"/>
      <c r="P53" s="100"/>
      <c r="Q53" s="100"/>
      <c r="R53" s="101"/>
      <c r="S53" s="205"/>
      <c r="T53" s="101"/>
      <c r="U53" s="206"/>
      <c r="V53" s="104"/>
      <c r="W53" s="105"/>
      <c r="X53" s="105"/>
      <c r="Y53" s="105"/>
      <c r="Z53" s="105"/>
      <c r="AA53" s="105"/>
      <c r="AB53" s="105"/>
      <c r="AC53" s="105"/>
      <c r="AD53" s="105"/>
      <c r="AE53" s="105"/>
      <c r="AF53" s="106"/>
      <c r="AG53" s="105"/>
      <c r="AH53" s="105"/>
      <c r="AI53" s="105"/>
      <c r="AJ53" s="105"/>
      <c r="AK53" s="105"/>
      <c r="AL53" s="105"/>
      <c r="AM53" s="105"/>
      <c r="AN53" s="105"/>
      <c r="AO53" s="105"/>
      <c r="AP53" s="106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6"/>
      <c r="BC53" s="105"/>
      <c r="BD53" s="105"/>
      <c r="BE53" s="107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8"/>
    </row>
    <row r="54" spans="1:78" s="109" customFormat="1" ht="16.5" customHeight="1">
      <c r="A54"/>
      <c r="B54" s="110">
        <v>50</v>
      </c>
      <c r="C54" s="111"/>
      <c r="D54" s="112"/>
      <c r="E54" s="112"/>
      <c r="F54" s="112"/>
      <c r="G54" s="112"/>
      <c r="H54" s="113"/>
      <c r="I54" s="113"/>
      <c r="J54" s="113"/>
      <c r="K54" s="113"/>
      <c r="L54" s="208"/>
      <c r="M54" s="209"/>
      <c r="N54" s="210"/>
      <c r="O54" s="211"/>
      <c r="P54" s="212"/>
      <c r="Q54" s="212"/>
      <c r="R54" s="213"/>
      <c r="S54" s="214"/>
      <c r="T54" s="213"/>
      <c r="U54" s="215"/>
      <c r="V54" s="104"/>
      <c r="W54" s="105"/>
      <c r="X54" s="105"/>
      <c r="Y54" s="105"/>
      <c r="Z54" s="105"/>
      <c r="AA54" s="105"/>
      <c r="AB54" s="105"/>
      <c r="AC54" s="105"/>
      <c r="AD54" s="105"/>
      <c r="AE54" s="105"/>
      <c r="AF54" s="106"/>
      <c r="AG54" s="105"/>
      <c r="AH54" s="105"/>
      <c r="AI54" s="105"/>
      <c r="AJ54" s="105"/>
      <c r="AK54" s="105"/>
      <c r="AL54" s="105"/>
      <c r="AM54" s="105"/>
      <c r="AN54" s="105"/>
      <c r="AO54" s="105"/>
      <c r="AP54" s="106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6"/>
      <c r="BC54" s="105"/>
      <c r="BD54" s="105"/>
      <c r="BE54" s="107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8"/>
    </row>
    <row r="55" spans="1:78" s="109" customFormat="1" ht="16.5" customHeight="1">
      <c r="A55"/>
      <c r="B55" s="90">
        <v>51</v>
      </c>
      <c r="C55" s="91"/>
      <c r="D55" s="92"/>
      <c r="E55" s="92"/>
      <c r="F55" s="92"/>
      <c r="G55" s="92"/>
      <c r="H55" s="93"/>
      <c r="I55" s="93"/>
      <c r="J55" s="93"/>
      <c r="K55" s="93"/>
      <c r="L55" s="97"/>
      <c r="M55" s="98"/>
      <c r="N55" s="204"/>
      <c r="O55" s="99"/>
      <c r="P55" s="100"/>
      <c r="Q55" s="100"/>
      <c r="R55" s="101"/>
      <c r="S55" s="205"/>
      <c r="T55" s="101"/>
      <c r="U55" s="206"/>
      <c r="V55" s="104"/>
      <c r="W55" s="105"/>
      <c r="X55" s="105"/>
      <c r="Y55" s="105"/>
      <c r="Z55" s="105"/>
      <c r="AA55" s="105"/>
      <c r="AB55" s="105"/>
      <c r="AC55" s="105"/>
      <c r="AD55" s="105"/>
      <c r="AE55" s="105"/>
      <c r="AF55" s="106"/>
      <c r="AG55" s="105"/>
      <c r="AH55" s="105"/>
      <c r="AI55" s="105"/>
      <c r="AJ55" s="105"/>
      <c r="AK55" s="105"/>
      <c r="AL55" s="105"/>
      <c r="AM55" s="105"/>
      <c r="AN55" s="105"/>
      <c r="AO55" s="105"/>
      <c r="AP55" s="106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6"/>
      <c r="BC55" s="105"/>
      <c r="BD55" s="105"/>
      <c r="BE55" s="107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8"/>
    </row>
    <row r="56" spans="1:78" s="109" customFormat="1" ht="16.5" customHeight="1">
      <c r="A56"/>
      <c r="B56" s="110">
        <v>52</v>
      </c>
      <c r="C56" s="111"/>
      <c r="D56" s="112"/>
      <c r="E56" s="112"/>
      <c r="F56" s="112"/>
      <c r="G56" s="112"/>
      <c r="H56" s="113"/>
      <c r="I56" s="113"/>
      <c r="J56" s="113"/>
      <c r="K56" s="113"/>
      <c r="L56" s="208"/>
      <c r="M56" s="209"/>
      <c r="N56" s="210"/>
      <c r="O56" s="211"/>
      <c r="P56" s="212"/>
      <c r="Q56" s="212"/>
      <c r="R56" s="213"/>
      <c r="S56" s="214"/>
      <c r="T56" s="213"/>
      <c r="U56" s="215"/>
      <c r="V56" s="104"/>
      <c r="W56" s="105"/>
      <c r="X56" s="105"/>
      <c r="Y56" s="105"/>
      <c r="Z56" s="105"/>
      <c r="AA56" s="105"/>
      <c r="AB56" s="105"/>
      <c r="AC56" s="105"/>
      <c r="AD56" s="105"/>
      <c r="AE56" s="105"/>
      <c r="AF56" s="106"/>
      <c r="AG56" s="105"/>
      <c r="AH56" s="105"/>
      <c r="AI56" s="105"/>
      <c r="AJ56" s="105"/>
      <c r="AK56" s="105"/>
      <c r="AL56" s="105"/>
      <c r="AM56" s="105"/>
      <c r="AN56" s="105"/>
      <c r="AO56" s="105"/>
      <c r="AP56" s="106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6"/>
      <c r="BC56" s="105"/>
      <c r="BD56" s="105"/>
      <c r="BE56" s="107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8"/>
    </row>
    <row r="57" spans="1:78" s="109" customFormat="1" ht="16.5" customHeight="1">
      <c r="A57"/>
      <c r="B57" s="90">
        <v>53</v>
      </c>
      <c r="C57" s="91"/>
      <c r="D57" s="92"/>
      <c r="E57" s="92"/>
      <c r="F57" s="92"/>
      <c r="G57" s="92"/>
      <c r="H57" s="93"/>
      <c r="I57" s="93"/>
      <c r="J57" s="93"/>
      <c r="K57" s="93"/>
      <c r="L57" s="97"/>
      <c r="M57" s="98"/>
      <c r="N57" s="204"/>
      <c r="O57" s="99"/>
      <c r="P57" s="100"/>
      <c r="Q57" s="100"/>
      <c r="R57" s="101"/>
      <c r="S57" s="205"/>
      <c r="T57" s="101"/>
      <c r="U57" s="206"/>
      <c r="V57" s="104"/>
      <c r="W57" s="105"/>
      <c r="X57" s="105"/>
      <c r="Y57" s="105"/>
      <c r="Z57" s="105"/>
      <c r="AA57" s="105"/>
      <c r="AB57" s="105"/>
      <c r="AC57" s="105"/>
      <c r="AD57" s="105"/>
      <c r="AE57" s="105"/>
      <c r="AF57" s="106"/>
      <c r="AG57" s="105"/>
      <c r="AH57" s="105"/>
      <c r="AI57" s="105"/>
      <c r="AJ57" s="105"/>
      <c r="AK57" s="105"/>
      <c r="AL57" s="105"/>
      <c r="AM57" s="105"/>
      <c r="AN57" s="105"/>
      <c r="AO57" s="105"/>
      <c r="AP57" s="106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6"/>
      <c r="BC57" s="105"/>
      <c r="BD57" s="105"/>
      <c r="BE57" s="107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8"/>
    </row>
    <row r="58" spans="1:78" s="109" customFormat="1" ht="16.5" customHeight="1">
      <c r="A58"/>
      <c r="B58" s="110">
        <v>54</v>
      </c>
      <c r="C58" s="111"/>
      <c r="D58" s="112"/>
      <c r="E58" s="112"/>
      <c r="F58" s="112"/>
      <c r="G58" s="112"/>
      <c r="H58" s="113"/>
      <c r="I58" s="113"/>
      <c r="J58" s="113"/>
      <c r="K58" s="113"/>
      <c r="L58" s="208"/>
      <c r="M58" s="209"/>
      <c r="N58" s="210"/>
      <c r="O58" s="211"/>
      <c r="P58" s="212"/>
      <c r="Q58" s="212"/>
      <c r="R58" s="213"/>
      <c r="S58" s="214"/>
      <c r="T58" s="213"/>
      <c r="U58" s="215"/>
      <c r="V58" s="104"/>
      <c r="W58" s="105"/>
      <c r="X58" s="105"/>
      <c r="Y58" s="105"/>
      <c r="Z58" s="105"/>
      <c r="AA58" s="105"/>
      <c r="AB58" s="105"/>
      <c r="AC58" s="105"/>
      <c r="AD58" s="105"/>
      <c r="AE58" s="105"/>
      <c r="AF58" s="106"/>
      <c r="AG58" s="105"/>
      <c r="AH58" s="105"/>
      <c r="AI58" s="105"/>
      <c r="AJ58" s="105"/>
      <c r="AK58" s="105"/>
      <c r="AL58" s="105"/>
      <c r="AM58" s="105"/>
      <c r="AN58" s="105"/>
      <c r="AO58" s="105"/>
      <c r="AP58" s="106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6"/>
      <c r="BC58" s="105"/>
      <c r="BD58" s="105"/>
      <c r="BE58" s="107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8"/>
    </row>
    <row r="59" spans="1:78" s="109" customFormat="1" ht="16.5" customHeight="1">
      <c r="A59"/>
      <c r="B59" s="90">
        <v>55</v>
      </c>
      <c r="C59" s="91"/>
      <c r="D59" s="92"/>
      <c r="E59" s="92"/>
      <c r="F59" s="92"/>
      <c r="G59" s="92"/>
      <c r="H59" s="93"/>
      <c r="I59" s="93"/>
      <c r="J59" s="93"/>
      <c r="K59" s="93"/>
      <c r="L59" s="97"/>
      <c r="M59" s="98"/>
      <c r="N59" s="204"/>
      <c r="O59" s="99"/>
      <c r="P59" s="100"/>
      <c r="Q59" s="100"/>
      <c r="R59" s="101"/>
      <c r="S59" s="205"/>
      <c r="T59" s="101"/>
      <c r="U59" s="206"/>
      <c r="V59" s="104"/>
      <c r="W59" s="105"/>
      <c r="X59" s="105"/>
      <c r="Y59" s="105"/>
      <c r="Z59" s="105"/>
      <c r="AA59" s="105"/>
      <c r="AB59" s="105"/>
      <c r="AC59" s="105"/>
      <c r="AD59" s="105"/>
      <c r="AE59" s="105"/>
      <c r="AF59" s="106"/>
      <c r="AG59" s="105"/>
      <c r="AH59" s="105"/>
      <c r="AI59" s="105"/>
      <c r="AJ59" s="105"/>
      <c r="AK59" s="105"/>
      <c r="AL59" s="105"/>
      <c r="AM59" s="105"/>
      <c r="AN59" s="105"/>
      <c r="AO59" s="105"/>
      <c r="AP59" s="106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6"/>
      <c r="BC59" s="105"/>
      <c r="BD59" s="105"/>
      <c r="BE59" s="107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8"/>
    </row>
    <row r="60" spans="1:78" s="109" customFormat="1" ht="16.5" customHeight="1">
      <c r="A60"/>
      <c r="B60" s="110">
        <v>56</v>
      </c>
      <c r="C60" s="111"/>
      <c r="D60" s="112"/>
      <c r="E60" s="112"/>
      <c r="F60" s="112"/>
      <c r="G60" s="112"/>
      <c r="H60" s="113"/>
      <c r="I60" s="113"/>
      <c r="J60" s="113"/>
      <c r="K60" s="113"/>
      <c r="L60" s="208"/>
      <c r="M60" s="209"/>
      <c r="N60" s="210"/>
      <c r="O60" s="211"/>
      <c r="P60" s="212"/>
      <c r="Q60" s="212"/>
      <c r="R60" s="213"/>
      <c r="S60" s="214"/>
      <c r="T60" s="213"/>
      <c r="U60" s="215"/>
      <c r="V60" s="104"/>
      <c r="W60" s="105"/>
      <c r="X60" s="105"/>
      <c r="Y60" s="105"/>
      <c r="Z60" s="105"/>
      <c r="AA60" s="105"/>
      <c r="AB60" s="105"/>
      <c r="AC60" s="105"/>
      <c r="AD60" s="105"/>
      <c r="AE60" s="105"/>
      <c r="AF60" s="106"/>
      <c r="AG60" s="105"/>
      <c r="AH60" s="105"/>
      <c r="AI60" s="105"/>
      <c r="AJ60" s="105"/>
      <c r="AK60" s="105"/>
      <c r="AL60" s="105"/>
      <c r="AM60" s="105"/>
      <c r="AN60" s="105"/>
      <c r="AO60" s="105"/>
      <c r="AP60" s="106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6"/>
      <c r="BC60" s="105"/>
      <c r="BD60" s="105"/>
      <c r="BE60" s="107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8"/>
    </row>
    <row r="61" spans="1:78" s="109" customFormat="1" ht="16.5" customHeight="1">
      <c r="A61"/>
      <c r="B61" s="90">
        <v>57</v>
      </c>
      <c r="C61" s="91"/>
      <c r="D61" s="92"/>
      <c r="E61" s="92"/>
      <c r="F61" s="92"/>
      <c r="G61" s="92"/>
      <c r="H61" s="93"/>
      <c r="I61" s="93"/>
      <c r="J61" s="93"/>
      <c r="K61" s="93"/>
      <c r="L61" s="97"/>
      <c r="M61" s="98"/>
      <c r="N61" s="204"/>
      <c r="O61" s="99"/>
      <c r="P61" s="100"/>
      <c r="Q61" s="100"/>
      <c r="R61" s="101"/>
      <c r="S61" s="205"/>
      <c r="T61" s="101"/>
      <c r="U61" s="206"/>
      <c r="V61" s="104"/>
      <c r="W61" s="105"/>
      <c r="X61" s="105"/>
      <c r="Y61" s="105"/>
      <c r="Z61" s="105"/>
      <c r="AA61" s="105"/>
      <c r="AB61" s="105"/>
      <c r="AC61" s="105"/>
      <c r="AD61" s="105"/>
      <c r="AE61" s="105"/>
      <c r="AF61" s="106"/>
      <c r="AG61" s="105"/>
      <c r="AH61" s="105"/>
      <c r="AI61" s="105"/>
      <c r="AJ61" s="105"/>
      <c r="AK61" s="105"/>
      <c r="AL61" s="105"/>
      <c r="AM61" s="105"/>
      <c r="AN61" s="105"/>
      <c r="AO61" s="105"/>
      <c r="AP61" s="106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6"/>
      <c r="BC61" s="105"/>
      <c r="BD61" s="105"/>
      <c r="BE61" s="107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/>
      <c r="BV61" s="105"/>
      <c r="BW61" s="105"/>
      <c r="BX61" s="105"/>
      <c r="BY61" s="105"/>
      <c r="BZ61" s="108"/>
    </row>
    <row r="62" spans="1:78" s="109" customFormat="1" ht="16.5" customHeight="1">
      <c r="A62"/>
      <c r="B62" s="110">
        <v>58</v>
      </c>
      <c r="C62" s="111"/>
      <c r="D62" s="112"/>
      <c r="E62" s="112"/>
      <c r="F62" s="112"/>
      <c r="G62" s="112"/>
      <c r="H62" s="113"/>
      <c r="I62" s="113"/>
      <c r="J62" s="113"/>
      <c r="K62" s="113"/>
      <c r="L62" s="208"/>
      <c r="M62" s="209"/>
      <c r="N62" s="210"/>
      <c r="O62" s="211"/>
      <c r="P62" s="212"/>
      <c r="Q62" s="212"/>
      <c r="R62" s="213"/>
      <c r="S62" s="214"/>
      <c r="T62" s="213"/>
      <c r="U62" s="215"/>
      <c r="V62" s="104"/>
      <c r="W62" s="105"/>
      <c r="X62" s="105"/>
      <c r="Y62" s="105"/>
      <c r="Z62" s="105"/>
      <c r="AA62" s="105"/>
      <c r="AB62" s="105"/>
      <c r="AC62" s="105"/>
      <c r="AD62" s="105"/>
      <c r="AE62" s="105"/>
      <c r="AF62" s="106"/>
      <c r="AG62" s="105"/>
      <c r="AH62" s="105"/>
      <c r="AI62" s="105"/>
      <c r="AJ62" s="105"/>
      <c r="AK62" s="105"/>
      <c r="AL62" s="105"/>
      <c r="AM62" s="105"/>
      <c r="AN62" s="105"/>
      <c r="AO62" s="105"/>
      <c r="AP62" s="106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6"/>
      <c r="BC62" s="105"/>
      <c r="BD62" s="105"/>
      <c r="BE62" s="107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8"/>
    </row>
    <row r="63" spans="1:78" s="109" customFormat="1" ht="16.5" customHeight="1">
      <c r="A63"/>
      <c r="B63" s="90">
        <v>59</v>
      </c>
      <c r="C63" s="91"/>
      <c r="D63" s="92"/>
      <c r="E63" s="92"/>
      <c r="F63" s="92"/>
      <c r="G63" s="92"/>
      <c r="H63" s="93"/>
      <c r="I63" s="93"/>
      <c r="J63" s="93"/>
      <c r="K63" s="93"/>
      <c r="L63" s="97"/>
      <c r="M63" s="98"/>
      <c r="N63" s="204"/>
      <c r="O63" s="99"/>
      <c r="P63" s="100"/>
      <c r="Q63" s="100"/>
      <c r="R63" s="101"/>
      <c r="S63" s="205"/>
      <c r="T63" s="101"/>
      <c r="U63" s="206"/>
      <c r="V63" s="104"/>
      <c r="W63" s="105"/>
      <c r="X63" s="105"/>
      <c r="Y63" s="105"/>
      <c r="Z63" s="105"/>
      <c r="AA63" s="105"/>
      <c r="AB63" s="105"/>
      <c r="AC63" s="105"/>
      <c r="AD63" s="105"/>
      <c r="AE63" s="105"/>
      <c r="AF63" s="106"/>
      <c r="AG63" s="105"/>
      <c r="AH63" s="105"/>
      <c r="AI63" s="105"/>
      <c r="AJ63" s="105"/>
      <c r="AK63" s="105"/>
      <c r="AL63" s="105"/>
      <c r="AM63" s="105"/>
      <c r="AN63" s="105"/>
      <c r="AO63" s="105"/>
      <c r="AP63" s="106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6"/>
      <c r="BC63" s="105"/>
      <c r="BD63" s="105"/>
      <c r="BE63" s="107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  <c r="BU63" s="105"/>
      <c r="BV63" s="105"/>
      <c r="BW63" s="105"/>
      <c r="BX63" s="105"/>
      <c r="BY63" s="105"/>
      <c r="BZ63" s="108"/>
    </row>
    <row r="64" spans="1:78" s="109" customFormat="1" ht="16.5" customHeight="1">
      <c r="A64"/>
      <c r="B64" s="110">
        <v>60</v>
      </c>
      <c r="C64" s="111"/>
      <c r="D64" s="112"/>
      <c r="E64" s="112"/>
      <c r="F64" s="112"/>
      <c r="G64" s="112"/>
      <c r="H64" s="113"/>
      <c r="I64" s="113"/>
      <c r="J64" s="113"/>
      <c r="K64" s="113"/>
      <c r="L64" s="208"/>
      <c r="M64" s="209"/>
      <c r="N64" s="210"/>
      <c r="O64" s="211"/>
      <c r="P64" s="212"/>
      <c r="Q64" s="212"/>
      <c r="R64" s="213"/>
      <c r="S64" s="214"/>
      <c r="T64" s="213"/>
      <c r="U64" s="215"/>
      <c r="V64" s="104"/>
      <c r="W64" s="105"/>
      <c r="X64" s="105"/>
      <c r="Y64" s="105"/>
      <c r="Z64" s="105"/>
      <c r="AA64" s="105"/>
      <c r="AB64" s="105"/>
      <c r="AC64" s="105"/>
      <c r="AD64" s="105"/>
      <c r="AE64" s="105"/>
      <c r="AF64" s="106"/>
      <c r="AG64" s="105"/>
      <c r="AH64" s="105"/>
      <c r="AI64" s="105"/>
      <c r="AJ64" s="105"/>
      <c r="AK64" s="105"/>
      <c r="AL64" s="105"/>
      <c r="AM64" s="105"/>
      <c r="AN64" s="105"/>
      <c r="AO64" s="105"/>
      <c r="AP64" s="106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6"/>
      <c r="BC64" s="105"/>
      <c r="BD64" s="105"/>
      <c r="BE64" s="107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8"/>
    </row>
    <row r="65" spans="8:54" ht="12.75">
      <c r="H65" s="181"/>
      <c r="I65" s="181"/>
      <c r="J65" s="181"/>
      <c r="K65" s="181"/>
      <c r="L65" s="182"/>
      <c r="M65" s="183"/>
      <c r="N65" s="181"/>
      <c r="O65" s="181"/>
      <c r="P65" s="181"/>
      <c r="Q65" s="181"/>
      <c r="AF65" s="106"/>
      <c r="AP65" s="106"/>
      <c r="BB65" s="106"/>
    </row>
    <row r="66" spans="1:64" ht="12.75">
      <c r="A66" s="184"/>
      <c r="C66" s="184"/>
      <c r="D66" s="185"/>
      <c r="H66" s="186"/>
      <c r="I66" s="186"/>
      <c r="J66" s="186"/>
      <c r="K66" s="186"/>
      <c r="L66" s="186"/>
      <c r="M66" s="186"/>
      <c r="N66" s="187"/>
      <c r="O66" s="188"/>
      <c r="P66" s="188"/>
      <c r="Q66" s="188"/>
      <c r="W66" s="189"/>
      <c r="X66" s="189"/>
      <c r="Z66" s="189"/>
      <c r="AB66" s="190"/>
      <c r="AC66" s="190"/>
      <c r="AD66" s="190"/>
      <c r="AE66" s="190"/>
      <c r="AJ66" s="190"/>
      <c r="AK66" s="190"/>
      <c r="AL66" s="190"/>
      <c r="AM66" s="190"/>
      <c r="AN66" s="190"/>
      <c r="AO66" s="190"/>
      <c r="AQ66" s="190"/>
      <c r="AR66" s="190"/>
      <c r="AT66" s="190"/>
      <c r="AU66" s="190"/>
      <c r="AV66" s="190"/>
      <c r="AW66" s="190"/>
      <c r="AY66" s="190"/>
      <c r="AZ66" s="190"/>
      <c r="BA66" s="190"/>
      <c r="BC66" s="190"/>
      <c r="BG66" s="190"/>
      <c r="BH66" s="190"/>
      <c r="BI66" s="190"/>
      <c r="BJ66" s="190"/>
      <c r="BK66" s="190"/>
      <c r="BL66" s="190"/>
    </row>
    <row r="67" spans="3:64" ht="12.75">
      <c r="C67" s="184"/>
      <c r="N67" s="191"/>
      <c r="W67" s="189"/>
      <c r="X67" s="189"/>
      <c r="Y67" s="192"/>
      <c r="Z67" s="189"/>
      <c r="AA67" s="192"/>
      <c r="AB67" s="192"/>
      <c r="AC67" s="192"/>
      <c r="AD67" s="192"/>
      <c r="AE67" s="193"/>
      <c r="AF67" s="190"/>
      <c r="AG67" s="192"/>
      <c r="AH67" s="192"/>
      <c r="AI67" s="192"/>
      <c r="AJ67" s="192"/>
      <c r="AK67" s="192"/>
      <c r="AL67" s="192"/>
      <c r="AM67" s="192"/>
      <c r="AN67" s="192"/>
      <c r="AO67" s="192"/>
      <c r="AP67" s="190"/>
      <c r="AQ67" s="192"/>
      <c r="AR67" s="192"/>
      <c r="AS67" s="192"/>
      <c r="AT67" s="193"/>
      <c r="AU67" s="193"/>
      <c r="AV67" s="193"/>
      <c r="AW67" s="193"/>
      <c r="AX67" s="192"/>
      <c r="AY67" s="192"/>
      <c r="AZ67" s="192"/>
      <c r="BA67" s="193"/>
      <c r="BB67" s="190"/>
      <c r="BC67" s="193"/>
      <c r="BD67" s="192"/>
      <c r="BE67" s="192"/>
      <c r="BF67" s="192"/>
      <c r="BG67" s="192"/>
      <c r="BH67" s="192"/>
      <c r="BI67" s="193"/>
      <c r="BJ67" s="193"/>
      <c r="BK67" s="193"/>
      <c r="BL67" s="193"/>
    </row>
    <row r="68" spans="12:54" ht="12.75">
      <c r="L68" s="194"/>
      <c r="M68" s="194"/>
      <c r="N68" s="194"/>
      <c r="AF68" s="193"/>
      <c r="AP68" s="193"/>
      <c r="BB68" s="193"/>
    </row>
    <row r="69" ht="12.75">
      <c r="M69"/>
    </row>
    <row r="70" spans="12:14" ht="12.75">
      <c r="L70" s="194"/>
      <c r="M70" s="194"/>
      <c r="N70" s="194"/>
    </row>
  </sheetData>
  <sheetProtection selectLockedCells="1" selectUnlockedCells="1"/>
  <mergeCells count="22">
    <mergeCell ref="B1:E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</mergeCells>
  <conditionalFormatting sqref="L33 L35 L37 L39 L41 L43 L45 L47 L49 L51 L53 L55 L57 L59 L61 L63">
    <cfRule type="cellIs" priority="1" dxfId="8" operator="greaterThanOrEqual" stopIfTrue="1">
      <formula>18</formula>
    </cfRule>
  </conditionalFormatting>
  <conditionalFormatting sqref="BE44:BE64">
    <cfRule type="cellIs" priority="2" dxfId="7" operator="greaterThan" stopIfTrue="1">
      <formula>0</formula>
    </cfRule>
  </conditionalFormatting>
  <conditionalFormatting sqref="W44:AE64 AG44:AG64 AI44:AO64 AQ44:AQ64">
    <cfRule type="cellIs" priority="3" dxfId="7" operator="greaterThan" stopIfTrue="1">
      <formula>0</formula>
    </cfRule>
  </conditionalFormatting>
  <conditionalFormatting sqref="AR44:AR64">
    <cfRule type="cellIs" priority="4" dxfId="7" operator="greaterThan" stopIfTrue="1">
      <formula>0</formula>
    </cfRule>
  </conditionalFormatting>
  <conditionalFormatting sqref="AT44:BA64 BC44:BC64 BF5:BY6 BF44:BY64">
    <cfRule type="cellIs" priority="5" dxfId="7" operator="greaterThan" stopIfTrue="1">
      <formula>0</formula>
    </cfRule>
  </conditionalFormatting>
  <conditionalFormatting sqref="N5:Q64 U5:U6 U44:U64">
    <cfRule type="cellIs" priority="6" dxfId="2" operator="lessThanOrEqual" stopIfTrue="1">
      <formula>5.9</formula>
    </cfRule>
  </conditionalFormatting>
  <conditionalFormatting sqref="M5:M6 M44:M64">
    <cfRule type="cellIs" priority="7" dxfId="3" operator="between" stopIfTrue="1">
      <formula>25</formula>
      <formula>49</formula>
    </cfRule>
    <cfRule type="cellIs" priority="8" dxfId="2" operator="greaterThanOrEqual" stopIfTrue="1">
      <formula>50</formula>
    </cfRule>
    <cfRule type="cellIs" priority="9" dxfId="4" operator="between" stopIfTrue="1">
      <formula>16</formula>
      <formula>24</formula>
    </cfRule>
  </conditionalFormatting>
  <conditionalFormatting sqref="R5:R6 R44:R64 T5:T6 T44:T64">
    <cfRule type="cellIs" priority="10" dxfId="2" operator="equal" stopIfTrue="1">
      <formula>"RF"</formula>
    </cfRule>
    <cfRule type="cellIs" priority="11" dxfId="5" operator="equal" stopIfTrue="1">
      <formula>"EE"</formula>
    </cfRule>
    <cfRule type="cellIs" priority="12" dxfId="6" operator="equal" stopIfTrue="1">
      <formula>"A"</formula>
    </cfRule>
  </conditionalFormatting>
  <conditionalFormatting sqref="BE5:BE6">
    <cfRule type="cellIs" priority="13" dxfId="8" operator="equal" stopIfTrue="1">
      <formula>2</formula>
    </cfRule>
  </conditionalFormatting>
  <conditionalFormatting sqref="BF7:BY43">
    <cfRule type="cellIs" priority="14" dxfId="7" operator="greaterThan" stopIfTrue="1">
      <formula>0</formula>
    </cfRule>
  </conditionalFormatting>
  <conditionalFormatting sqref="U7:U43">
    <cfRule type="cellIs" priority="15" dxfId="2" operator="lessThanOrEqual" stopIfTrue="1">
      <formula>5.9</formula>
    </cfRule>
  </conditionalFormatting>
  <conditionalFormatting sqref="M7:M43">
    <cfRule type="cellIs" priority="16" dxfId="3" operator="between" stopIfTrue="1">
      <formula>25</formula>
      <formula>49</formula>
    </cfRule>
    <cfRule type="cellIs" priority="17" dxfId="2" operator="greaterThanOrEqual" stopIfTrue="1">
      <formula>50</formula>
    </cfRule>
    <cfRule type="cellIs" priority="18" dxfId="4" operator="between" stopIfTrue="1">
      <formula>16</formula>
      <formula>24</formula>
    </cfRule>
  </conditionalFormatting>
  <conditionalFormatting sqref="R7:R43 T7:T43">
    <cfRule type="cellIs" priority="19" dxfId="2" operator="equal" stopIfTrue="1">
      <formula>"RF"</formula>
    </cfRule>
    <cfRule type="cellIs" priority="20" dxfId="5" operator="equal" stopIfTrue="1">
      <formula>"EE"</formula>
    </cfRule>
    <cfRule type="cellIs" priority="21" dxfId="6" operator="equal" stopIfTrue="1">
      <formula>"A"</formula>
    </cfRule>
  </conditionalFormatting>
  <conditionalFormatting sqref="W33:AE43 AG33:AG43 AI33:AO43 AQ33:AR43 AT33:BA43 BC33:BC43 BE7:BE43">
    <cfRule type="cellIs" priority="22" dxfId="9" operator="equal" stopIfTrue="1">
      <formula>2</formula>
    </cfRule>
  </conditionalFormatting>
  <conditionalFormatting sqref="W5:AE32 AG5:AG32 AI5:AO32 AQ5:AR32 AT5:BA32 BC5:BC32">
    <cfRule type="cellIs" priority="23" dxfId="7" operator="equal" stopIfTrue="1">
      <formula>2</formula>
    </cfRule>
  </conditionalFormatting>
  <conditionalFormatting sqref="L5:L32 L34 L36 L38 L40 L42 L44 L46 L48 L50 L52 L54 L56 L58 L60 L62 L64">
    <cfRule type="cellIs" priority="24" dxfId="10" operator="greaterThanOrEqual" stopIfTrue="1">
      <formula>18</formula>
    </cfRule>
  </conditionalFormatting>
  <conditionalFormatting sqref="AF6:AF31">
    <cfRule type="cellIs" priority="25" dxfId="7" operator="equal" stopIfTrue="1">
      <formula>2</formula>
    </cfRule>
  </conditionalFormatting>
  <conditionalFormatting sqref="AF32:AF65">
    <cfRule type="cellIs" priority="26" dxfId="7" operator="greaterThan" stopIfTrue="1">
      <formula>0</formula>
    </cfRule>
  </conditionalFormatting>
  <conditionalFormatting sqref="AP6:AP31">
    <cfRule type="cellIs" priority="27" dxfId="7" operator="equal" stopIfTrue="1">
      <formula>2</formula>
    </cfRule>
  </conditionalFormatting>
  <conditionalFormatting sqref="AP32:AP65">
    <cfRule type="cellIs" priority="28" dxfId="7" operator="greaterThan" stopIfTrue="1">
      <formula>0</formula>
    </cfRule>
  </conditionalFormatting>
  <conditionalFormatting sqref="BB6:BB31">
    <cfRule type="cellIs" priority="29" dxfId="7" operator="equal" stopIfTrue="1">
      <formula>2</formula>
    </cfRule>
  </conditionalFormatting>
  <conditionalFormatting sqref="BB32:BB65">
    <cfRule type="cellIs" priority="30" dxfId="7" operator="greaterThan" stopIfTrue="1">
      <formula>0</formula>
    </cfRule>
  </conditionalFormatting>
  <conditionalFormatting sqref="AH44:AH64">
    <cfRule type="cellIs" priority="31" dxfId="7" operator="greaterThan" stopIfTrue="1">
      <formula>0</formula>
    </cfRule>
  </conditionalFormatting>
  <conditionalFormatting sqref="AH33:AH43">
    <cfRule type="cellIs" priority="32" dxfId="9" operator="equal" stopIfTrue="1">
      <formula>2</formula>
    </cfRule>
  </conditionalFormatting>
  <conditionalFormatting sqref="AH5:AH32">
    <cfRule type="cellIs" priority="33" dxfId="7" operator="equal" stopIfTrue="1">
      <formula>2</formula>
    </cfRule>
  </conditionalFormatting>
  <conditionalFormatting sqref="AS44:AS64">
    <cfRule type="cellIs" priority="34" dxfId="7" operator="greaterThan" stopIfTrue="1">
      <formula>0</formula>
    </cfRule>
  </conditionalFormatting>
  <conditionalFormatting sqref="AS33:AS43">
    <cfRule type="cellIs" priority="35" dxfId="9" operator="equal" stopIfTrue="1">
      <formula>2</formula>
    </cfRule>
  </conditionalFormatting>
  <conditionalFormatting sqref="AS5:AS32">
    <cfRule type="cellIs" priority="36" dxfId="7" operator="equal" stopIfTrue="1">
      <formula>2</formula>
    </cfRule>
  </conditionalFormatting>
  <conditionalFormatting sqref="BD44:BD64">
    <cfRule type="cellIs" priority="37" dxfId="7" operator="greaterThan" stopIfTrue="1">
      <formula>0</formula>
    </cfRule>
  </conditionalFormatting>
  <conditionalFormatting sqref="BD33:BD43">
    <cfRule type="cellIs" priority="38" dxfId="9" operator="equal" stopIfTrue="1">
      <formula>2</formula>
    </cfRule>
  </conditionalFormatting>
  <conditionalFormatting sqref="BD5:BD32">
    <cfRule type="cellIs" priority="39" dxfId="7" operator="equal" stopIfTrue="1">
      <formula>2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Júlio César Espírito Santo</dc:creator>
  <cp:keywords/>
  <dc:description/>
  <cp:lastModifiedBy>jcesares -</cp:lastModifiedBy>
  <dcterms:modified xsi:type="dcterms:W3CDTF">2019-04-30T16:54:16Z</dcterms:modified>
  <cp:category/>
  <cp:version/>
  <cp:contentType/>
  <cp:contentStatus/>
  <cp:revision>20</cp:revision>
</cp:coreProperties>
</file>